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ictportalcorreo-my.sharepoint.com/personal/orlando_munoz_ict_go_cr1/Documents/Estimaciones_proyecciones_SERIES/Series_sitio-web_ICT/"/>
    </mc:Choice>
  </mc:AlternateContent>
  <xr:revisionPtr revIDLastSave="506" documentId="8_{6D84E8E5-B9B6-42DF-AA54-C0BEA7D602D8}" xr6:coauthVersionLast="47" xr6:coauthVersionMax="47" xr10:uidLastSave="{6B2C8C8E-B063-4292-8DF7-31B6FC82F726}"/>
  <bookViews>
    <workbookView xWindow="28680" yWindow="1860" windowWidth="20730" windowHeight="11760" xr2:uid="{00000000-000D-0000-FFFF-FFFF00000000}"/>
  </bookViews>
  <sheets>
    <sheet name="Llegadas" sheetId="1" r:id="rId1"/>
    <sheet name="Todas_vias" sheetId="7" r:id="rId2"/>
    <sheet name="Vía_aérea" sheetId="11" r:id="rId3"/>
    <sheet name="Dist_vía_aérea" sheetId="6" r:id="rId4"/>
    <sheet name="Todas_vías_y_aérea" sheetId="12" r:id="rId5"/>
  </sheets>
  <definedNames>
    <definedName name="_xlnm.Print_Area" localSheetId="3">Dist_vía_aérea!$B$1:$G$48</definedName>
    <definedName name="_xlnm.Print_Area" localSheetId="0">Llegadas!$B$1:$U$85</definedName>
    <definedName name="_xlnm.Print_Area" localSheetId="1">Todas_vias!$B$1:$AG$83</definedName>
    <definedName name="_xlnm.Print_Area" localSheetId="4">Todas_vías_y_aérea!$B$1:$L$41</definedName>
    <definedName name="_xlnm.Print_Area" localSheetId="2">Vía_aérea!$B$1:$AG$83</definedName>
    <definedName name="elem2" localSheetId="3">#REF!</definedName>
    <definedName name="elem2" localSheetId="1">#REF!</definedName>
    <definedName name="elem2" localSheetId="2">#REF!</definedName>
    <definedName name="elem2">#REF!</definedName>
    <definedName name="elem2n" localSheetId="3">#REF!</definedName>
    <definedName name="elem2n" localSheetId="1">#REF!</definedName>
    <definedName name="elem2n" localSheetId="2">#REF!</definedName>
    <definedName name="elem2n">#REF!</definedName>
    <definedName name="elem3" localSheetId="3">#REF!</definedName>
    <definedName name="elem3" localSheetId="1">#REF!</definedName>
    <definedName name="elem3" localSheetId="2">#REF!</definedName>
    <definedName name="elem3">#REF!</definedName>
    <definedName name="elem3mn" localSheetId="3">#REF!</definedName>
    <definedName name="elem3mn" localSheetId="1">#REF!</definedName>
    <definedName name="elem3mn" localSheetId="2">#REF!</definedName>
    <definedName name="elem3mn">#REF!</definedName>
    <definedName name="elem3n" localSheetId="3">#REF!</definedName>
    <definedName name="elem3n" localSheetId="1">#REF!</definedName>
    <definedName name="elem3n" localSheetId="2">#REF!</definedName>
    <definedName name="elem3n">#REF!</definedName>
    <definedName name="elem3nn" localSheetId="3">#REF!</definedName>
    <definedName name="elem3nn" localSheetId="1">#REF!</definedName>
    <definedName name="elem3nn" localSheetId="2">#REF!</definedName>
    <definedName name="elem3nn">#REF!</definedName>
    <definedName name="elem4" localSheetId="3">#REF!</definedName>
    <definedName name="elem4" localSheetId="1">#REF!</definedName>
    <definedName name="elem4" localSheetId="2">#REF!</definedName>
    <definedName name="elem4">#REF!</definedName>
    <definedName name="elem4mn" localSheetId="3">#REF!</definedName>
    <definedName name="elem4mn" localSheetId="1">#REF!</definedName>
    <definedName name="elem4mn" localSheetId="2">#REF!</definedName>
    <definedName name="elem4mn">#REF!</definedName>
    <definedName name="elem4mnn" localSheetId="3">#REF!</definedName>
    <definedName name="elem4mnn" localSheetId="1">#REF!</definedName>
    <definedName name="elem4mnn" localSheetId="2">#REF!</definedName>
    <definedName name="elem4mnn">#REF!</definedName>
    <definedName name="elem4n" localSheetId="3">#REF!</definedName>
    <definedName name="elem4n" localSheetId="1">#REF!</definedName>
    <definedName name="elem4n" localSheetId="2">#REF!</definedName>
    <definedName name="elem4n">#REF!</definedName>
    <definedName name="elemmn" localSheetId="3">#REF!</definedName>
    <definedName name="elemmn" localSheetId="1">#REF!</definedName>
    <definedName name="elemmn" localSheetId="2">#REF!</definedName>
    <definedName name="elemmn">#REF!</definedName>
    <definedName name="elemn" localSheetId="3">#REF!</definedName>
    <definedName name="elemn" localSheetId="1">#REF!</definedName>
    <definedName name="elemn" localSheetId="2">#REF!</definedName>
    <definedName name="elemn">#REF!</definedName>
    <definedName name="js" localSheetId="3">#REF!</definedName>
    <definedName name="js" localSheetId="1">#REF!</definedName>
    <definedName name="js" localSheetId="2">#REF!</definedName>
    <definedName name="js">#REF!</definedName>
    <definedName name="_xlnm.Print_Titles" localSheetId="3">Dist_vía_aérea!$9:$11</definedName>
    <definedName name="_xlnm.Print_Titles" localSheetId="1">Todas_vias!$8:$10</definedName>
    <definedName name="_xlnm.Print_Titles" localSheetId="2">Vía_aérea!$8:$10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7" i="7" l="1"/>
  <c r="AG16" i="7"/>
  <c r="AG15" i="7"/>
  <c r="X12" i="7"/>
  <c r="V12" i="7"/>
  <c r="T12" i="7"/>
  <c r="R12" i="7"/>
  <c r="P12" i="7"/>
  <c r="N14" i="7"/>
  <c r="L14" i="7"/>
  <c r="L12" i="7"/>
  <c r="E82" i="1" l="1"/>
  <c r="D82" i="1"/>
  <c r="AG78" i="11"/>
  <c r="AF78" i="11"/>
  <c r="AE78" i="11"/>
  <c r="AD78" i="11"/>
  <c r="AC78" i="11"/>
  <c r="AB78" i="11"/>
  <c r="AA78" i="11"/>
  <c r="Z78" i="11"/>
  <c r="Y78" i="11"/>
  <c r="X78" i="11"/>
  <c r="W78" i="11"/>
  <c r="V78" i="11"/>
  <c r="U78" i="11"/>
  <c r="T78" i="11"/>
  <c r="S78" i="11"/>
  <c r="R78" i="11"/>
  <c r="Q78" i="11"/>
  <c r="P78" i="11"/>
  <c r="O78" i="11"/>
  <c r="N78" i="11"/>
  <c r="M78" i="11"/>
  <c r="L78" i="11"/>
  <c r="T77" i="11"/>
  <c r="R77" i="11"/>
  <c r="AG76" i="11"/>
  <c r="AF76" i="11"/>
  <c r="AE76" i="11"/>
  <c r="AD76" i="11"/>
  <c r="AC76" i="11"/>
  <c r="AB76" i="11"/>
  <c r="AA76" i="11"/>
  <c r="Z76" i="11"/>
  <c r="Y76" i="11"/>
  <c r="X76" i="11"/>
  <c r="W76" i="11"/>
  <c r="V76" i="11"/>
  <c r="U76" i="11"/>
  <c r="T76" i="11"/>
  <c r="S76" i="11"/>
  <c r="R76" i="11"/>
  <c r="Q76" i="11"/>
  <c r="P76" i="11"/>
  <c r="O76" i="11"/>
  <c r="N76" i="11"/>
  <c r="M76" i="11"/>
  <c r="L76" i="11"/>
  <c r="AG75" i="11"/>
  <c r="AF75" i="11"/>
  <c r="AE75" i="11"/>
  <c r="AD75" i="11"/>
  <c r="AC75" i="11"/>
  <c r="AB75" i="11"/>
  <c r="AA75" i="11"/>
  <c r="Z75" i="11"/>
  <c r="Y75" i="11"/>
  <c r="X75" i="11"/>
  <c r="W75" i="11"/>
  <c r="V75" i="11"/>
  <c r="U75" i="11"/>
  <c r="T75" i="11"/>
  <c r="S75" i="11"/>
  <c r="R75" i="11"/>
  <c r="Q75" i="11"/>
  <c r="P75" i="11"/>
  <c r="O75" i="11"/>
  <c r="N75" i="11"/>
  <c r="M75" i="11"/>
  <c r="L75" i="11"/>
  <c r="AG74" i="11"/>
  <c r="AF74" i="11"/>
  <c r="AE74" i="11"/>
  <c r="AD74" i="11"/>
  <c r="AC74" i="11"/>
  <c r="AB74" i="11"/>
  <c r="AA74" i="11"/>
  <c r="Z74" i="11"/>
  <c r="Y74" i="11"/>
  <c r="X74" i="11"/>
  <c r="W74" i="11"/>
  <c r="V74" i="11"/>
  <c r="U74" i="11"/>
  <c r="T74" i="11"/>
  <c r="S74" i="11"/>
  <c r="R74" i="11"/>
  <c r="Q74" i="11"/>
  <c r="P74" i="11"/>
  <c r="O74" i="11"/>
  <c r="N74" i="11"/>
  <c r="M74" i="11"/>
  <c r="L74" i="11"/>
  <c r="AG73" i="11"/>
  <c r="AF73" i="11"/>
  <c r="AE73" i="11"/>
  <c r="AD73" i="11"/>
  <c r="AC73" i="11"/>
  <c r="AB73" i="11"/>
  <c r="AA73" i="11"/>
  <c r="Z73" i="11"/>
  <c r="Y73" i="11"/>
  <c r="X73" i="11"/>
  <c r="W73" i="11"/>
  <c r="V73" i="11"/>
  <c r="U73" i="11"/>
  <c r="T73" i="11"/>
  <c r="S73" i="11"/>
  <c r="R73" i="11"/>
  <c r="Q73" i="11"/>
  <c r="P73" i="11"/>
  <c r="O73" i="11"/>
  <c r="N73" i="11"/>
  <c r="M73" i="11"/>
  <c r="L73" i="11"/>
  <c r="AG72" i="11"/>
  <c r="AF72" i="11"/>
  <c r="AE72" i="11"/>
  <c r="AD72" i="11"/>
  <c r="AC72" i="11"/>
  <c r="AB72" i="11"/>
  <c r="AA72" i="11"/>
  <c r="Z72" i="11"/>
  <c r="Y72" i="11"/>
  <c r="X72" i="11"/>
  <c r="W72" i="11"/>
  <c r="V72" i="11"/>
  <c r="U72" i="11"/>
  <c r="T72" i="11"/>
  <c r="S72" i="11"/>
  <c r="R72" i="11"/>
  <c r="Q72" i="11"/>
  <c r="P72" i="11"/>
  <c r="O72" i="11"/>
  <c r="N72" i="11"/>
  <c r="M72" i="11"/>
  <c r="L72" i="11"/>
  <c r="AG71" i="11"/>
  <c r="AF71" i="11"/>
  <c r="AE71" i="11"/>
  <c r="AD71" i="11"/>
  <c r="AC71" i="11"/>
  <c r="AB71" i="11"/>
  <c r="AA71" i="11"/>
  <c r="Z71" i="11"/>
  <c r="Y71" i="11"/>
  <c r="X71" i="11"/>
  <c r="W71" i="11"/>
  <c r="V71" i="11"/>
  <c r="U71" i="11"/>
  <c r="T71" i="11"/>
  <c r="S71" i="11"/>
  <c r="R71" i="11"/>
  <c r="Q71" i="11"/>
  <c r="P71" i="11"/>
  <c r="O71" i="11"/>
  <c r="N71" i="11"/>
  <c r="M71" i="11"/>
  <c r="L71" i="11"/>
  <c r="AG70" i="11"/>
  <c r="AF70" i="11"/>
  <c r="AE70" i="11"/>
  <c r="AD70" i="11"/>
  <c r="AC70" i="11"/>
  <c r="AB70" i="11"/>
  <c r="AA70" i="11"/>
  <c r="Z70" i="11"/>
  <c r="Y70" i="11"/>
  <c r="X70" i="11"/>
  <c r="W70" i="11"/>
  <c r="V70" i="11"/>
  <c r="U70" i="11"/>
  <c r="T70" i="11"/>
  <c r="S70" i="11"/>
  <c r="R70" i="11"/>
  <c r="Q70" i="11"/>
  <c r="P70" i="11"/>
  <c r="O70" i="11"/>
  <c r="N70" i="11"/>
  <c r="M70" i="11"/>
  <c r="L70" i="11"/>
  <c r="AG69" i="11"/>
  <c r="AF69" i="11"/>
  <c r="AE69" i="11"/>
  <c r="AD69" i="11"/>
  <c r="AC69" i="11"/>
  <c r="AB69" i="11"/>
  <c r="AA69" i="11"/>
  <c r="Z69" i="11"/>
  <c r="Y69" i="11"/>
  <c r="X69" i="11"/>
  <c r="W69" i="11"/>
  <c r="V69" i="11"/>
  <c r="U69" i="11"/>
  <c r="T69" i="11"/>
  <c r="S69" i="11"/>
  <c r="R69" i="11"/>
  <c r="Q69" i="11"/>
  <c r="P69" i="11"/>
  <c r="O69" i="11"/>
  <c r="N69" i="11"/>
  <c r="M69" i="11"/>
  <c r="L69" i="11"/>
  <c r="AG68" i="11"/>
  <c r="AF68" i="11"/>
  <c r="AE68" i="11"/>
  <c r="AD68" i="11"/>
  <c r="AC68" i="11"/>
  <c r="AB68" i="11"/>
  <c r="AA68" i="11"/>
  <c r="Z68" i="11"/>
  <c r="Y68" i="11"/>
  <c r="X68" i="11"/>
  <c r="W68" i="11"/>
  <c r="V68" i="11"/>
  <c r="U68" i="11"/>
  <c r="T68" i="11"/>
  <c r="S68" i="11"/>
  <c r="R68" i="11"/>
  <c r="Q68" i="11"/>
  <c r="P68" i="11"/>
  <c r="O68" i="11"/>
  <c r="N68" i="11"/>
  <c r="M68" i="11"/>
  <c r="L68" i="11"/>
  <c r="AG67" i="11"/>
  <c r="AF67" i="11"/>
  <c r="AE67" i="11"/>
  <c r="AD67" i="11"/>
  <c r="AC67" i="11"/>
  <c r="AB67" i="11"/>
  <c r="AA67" i="11"/>
  <c r="Z67" i="11"/>
  <c r="Y67" i="11"/>
  <c r="X67" i="11"/>
  <c r="W67" i="11"/>
  <c r="V67" i="11"/>
  <c r="U67" i="11"/>
  <c r="T67" i="11"/>
  <c r="S67" i="11"/>
  <c r="R67" i="11"/>
  <c r="Q67" i="11"/>
  <c r="P67" i="11"/>
  <c r="O67" i="11"/>
  <c r="N67" i="11"/>
  <c r="M67" i="11"/>
  <c r="L67" i="11"/>
  <c r="AG66" i="11"/>
  <c r="AF66" i="11"/>
  <c r="AE66" i="11"/>
  <c r="AD66" i="11"/>
  <c r="AC66" i="11"/>
  <c r="AB66" i="11"/>
  <c r="AA66" i="11"/>
  <c r="Z66" i="11"/>
  <c r="Y66" i="11"/>
  <c r="X66" i="11"/>
  <c r="W66" i="11"/>
  <c r="V66" i="11"/>
  <c r="U66" i="11"/>
  <c r="T66" i="11"/>
  <c r="S66" i="11"/>
  <c r="R66" i="11"/>
  <c r="Q66" i="11"/>
  <c r="P66" i="11"/>
  <c r="O66" i="11"/>
  <c r="N66" i="11"/>
  <c r="M66" i="11"/>
  <c r="L66" i="11"/>
  <c r="AG65" i="11"/>
  <c r="AF65" i="11"/>
  <c r="AE65" i="11"/>
  <c r="AD65" i="11"/>
  <c r="AC65" i="11"/>
  <c r="AB65" i="11"/>
  <c r="AA65" i="11"/>
  <c r="Z65" i="11"/>
  <c r="Y65" i="11"/>
  <c r="X65" i="11"/>
  <c r="W65" i="11"/>
  <c r="V65" i="11"/>
  <c r="U65" i="11"/>
  <c r="T65" i="11"/>
  <c r="S65" i="11"/>
  <c r="R65" i="11"/>
  <c r="Q65" i="11"/>
  <c r="P65" i="11"/>
  <c r="O65" i="11"/>
  <c r="N65" i="11"/>
  <c r="M65" i="11"/>
  <c r="L65" i="11"/>
  <c r="AG64" i="11"/>
  <c r="AF64" i="11"/>
  <c r="AE64" i="11"/>
  <c r="AD64" i="11"/>
  <c r="AC64" i="11"/>
  <c r="AB64" i="11"/>
  <c r="AA64" i="11"/>
  <c r="Z64" i="11"/>
  <c r="Y64" i="11"/>
  <c r="X64" i="11"/>
  <c r="W64" i="11"/>
  <c r="V64" i="11"/>
  <c r="U64" i="11"/>
  <c r="T64" i="11"/>
  <c r="S64" i="11"/>
  <c r="R64" i="11"/>
  <c r="Q64" i="11"/>
  <c r="P64" i="11"/>
  <c r="O64" i="11"/>
  <c r="N64" i="11"/>
  <c r="M64" i="11"/>
  <c r="L64" i="11"/>
  <c r="AG63" i="11"/>
  <c r="AF63" i="11"/>
  <c r="AE63" i="11"/>
  <c r="AD63" i="11"/>
  <c r="AC63" i="11"/>
  <c r="AB63" i="11"/>
  <c r="AA63" i="11"/>
  <c r="Z63" i="11"/>
  <c r="Y63" i="11"/>
  <c r="X63" i="11"/>
  <c r="W63" i="11"/>
  <c r="V63" i="11"/>
  <c r="U63" i="11"/>
  <c r="T63" i="11"/>
  <c r="S63" i="11"/>
  <c r="R63" i="11"/>
  <c r="Q63" i="11"/>
  <c r="P63" i="11"/>
  <c r="O63" i="11"/>
  <c r="N63" i="11"/>
  <c r="M63" i="11"/>
  <c r="L63" i="11"/>
  <c r="AG62" i="11"/>
  <c r="AF62" i="11"/>
  <c r="AE62" i="11"/>
  <c r="AD62" i="11"/>
  <c r="AC62" i="11"/>
  <c r="AB62" i="11"/>
  <c r="AA62" i="11"/>
  <c r="Z62" i="11"/>
  <c r="Y62" i="11"/>
  <c r="X62" i="11"/>
  <c r="W62" i="11"/>
  <c r="V62" i="11"/>
  <c r="U62" i="11"/>
  <c r="T62" i="11"/>
  <c r="S62" i="11"/>
  <c r="R62" i="11"/>
  <c r="Q62" i="11"/>
  <c r="P62" i="11"/>
  <c r="O62" i="11"/>
  <c r="N62" i="11"/>
  <c r="M62" i="11"/>
  <c r="L62" i="11"/>
  <c r="AG61" i="11"/>
  <c r="AF61" i="11"/>
  <c r="AE61" i="11"/>
  <c r="AD61" i="11"/>
  <c r="AC61" i="11"/>
  <c r="AB61" i="11"/>
  <c r="AA61" i="11"/>
  <c r="Z61" i="11"/>
  <c r="Y61" i="11"/>
  <c r="X61" i="11"/>
  <c r="W61" i="11"/>
  <c r="V61" i="11"/>
  <c r="U61" i="11"/>
  <c r="T61" i="11"/>
  <c r="S61" i="11"/>
  <c r="R61" i="11"/>
  <c r="Q61" i="11"/>
  <c r="P61" i="11"/>
  <c r="O61" i="11"/>
  <c r="N61" i="11"/>
  <c r="M61" i="11"/>
  <c r="L61" i="11"/>
  <c r="AG60" i="11"/>
  <c r="AF60" i="11"/>
  <c r="AE60" i="11"/>
  <c r="AD60" i="11"/>
  <c r="AC60" i="11"/>
  <c r="AB60" i="11"/>
  <c r="AA60" i="11"/>
  <c r="Z60" i="11"/>
  <c r="Y60" i="11"/>
  <c r="X60" i="11"/>
  <c r="W60" i="11"/>
  <c r="V60" i="11"/>
  <c r="U60" i="11"/>
  <c r="T60" i="11"/>
  <c r="S60" i="11"/>
  <c r="R60" i="11"/>
  <c r="Q60" i="11"/>
  <c r="P60" i="11"/>
  <c r="O60" i="11"/>
  <c r="N60" i="11"/>
  <c r="M60" i="11"/>
  <c r="L60" i="11"/>
  <c r="AG59" i="11"/>
  <c r="AF59" i="11"/>
  <c r="AE59" i="11"/>
  <c r="AD59" i="11"/>
  <c r="AC59" i="11"/>
  <c r="AB59" i="11"/>
  <c r="AA59" i="11"/>
  <c r="Z59" i="11"/>
  <c r="Y59" i="11"/>
  <c r="X59" i="11"/>
  <c r="W59" i="11"/>
  <c r="V59" i="11"/>
  <c r="U59" i="11"/>
  <c r="T59" i="11"/>
  <c r="S59" i="11"/>
  <c r="R59" i="11"/>
  <c r="Q59" i="11"/>
  <c r="P59" i="11"/>
  <c r="O59" i="11"/>
  <c r="N59" i="11"/>
  <c r="M59" i="11"/>
  <c r="L59" i="11"/>
  <c r="AG58" i="11"/>
  <c r="AF58" i="11"/>
  <c r="AE58" i="11"/>
  <c r="AD58" i="11"/>
  <c r="AC58" i="11"/>
  <c r="AB58" i="11"/>
  <c r="AA58" i="11"/>
  <c r="Z58" i="11"/>
  <c r="Y58" i="11"/>
  <c r="X58" i="11"/>
  <c r="W58" i="11"/>
  <c r="V58" i="11"/>
  <c r="U58" i="11"/>
  <c r="T58" i="11"/>
  <c r="S58" i="11"/>
  <c r="R58" i="11"/>
  <c r="Q58" i="11"/>
  <c r="P58" i="11"/>
  <c r="O58" i="11"/>
  <c r="N58" i="11"/>
  <c r="M58" i="11"/>
  <c r="L58" i="11"/>
  <c r="AG57" i="11"/>
  <c r="AF57" i="11"/>
  <c r="AE57" i="11"/>
  <c r="AD57" i="11"/>
  <c r="AC57" i="11"/>
  <c r="AB57" i="11"/>
  <c r="AA57" i="11"/>
  <c r="Z57" i="11"/>
  <c r="Y57" i="11"/>
  <c r="X57" i="11"/>
  <c r="W57" i="11"/>
  <c r="V57" i="11"/>
  <c r="U57" i="11"/>
  <c r="T57" i="11"/>
  <c r="S57" i="11"/>
  <c r="R57" i="11"/>
  <c r="Q57" i="11"/>
  <c r="P57" i="11"/>
  <c r="O57" i="11"/>
  <c r="N57" i="11"/>
  <c r="M57" i="11"/>
  <c r="L57" i="11"/>
  <c r="AG56" i="11"/>
  <c r="AF56" i="11"/>
  <c r="AE56" i="11"/>
  <c r="AD56" i="11"/>
  <c r="AC56" i="11"/>
  <c r="AB56" i="11"/>
  <c r="AA56" i="11"/>
  <c r="Z56" i="11"/>
  <c r="Y56" i="11"/>
  <c r="X56" i="11"/>
  <c r="W56" i="11"/>
  <c r="V56" i="11"/>
  <c r="U56" i="11"/>
  <c r="T56" i="11"/>
  <c r="S56" i="11"/>
  <c r="R56" i="11"/>
  <c r="Q56" i="11"/>
  <c r="P56" i="11"/>
  <c r="O56" i="11"/>
  <c r="N56" i="11"/>
  <c r="M56" i="11"/>
  <c r="L56" i="11"/>
  <c r="AG55" i="11"/>
  <c r="AF55" i="11"/>
  <c r="AE55" i="11"/>
  <c r="AD55" i="11"/>
  <c r="AC55" i="11"/>
  <c r="AB55" i="11"/>
  <c r="AA55" i="11"/>
  <c r="Z55" i="11"/>
  <c r="Y55" i="11"/>
  <c r="X55" i="11"/>
  <c r="W55" i="11"/>
  <c r="V55" i="11"/>
  <c r="U55" i="11"/>
  <c r="T55" i="11"/>
  <c r="S55" i="11"/>
  <c r="R55" i="11"/>
  <c r="Q55" i="11"/>
  <c r="P55" i="11"/>
  <c r="O55" i="11"/>
  <c r="N55" i="11"/>
  <c r="M55" i="11"/>
  <c r="L55" i="11"/>
  <c r="AG54" i="11"/>
  <c r="AF54" i="11"/>
  <c r="AE54" i="11"/>
  <c r="AD54" i="11"/>
  <c r="AC54" i="11"/>
  <c r="AB54" i="11"/>
  <c r="AA54" i="11"/>
  <c r="Z54" i="11"/>
  <c r="Y54" i="11"/>
  <c r="X54" i="11"/>
  <c r="W54" i="11"/>
  <c r="V54" i="11"/>
  <c r="U54" i="11"/>
  <c r="T54" i="11"/>
  <c r="S54" i="11"/>
  <c r="R54" i="11"/>
  <c r="Q54" i="11"/>
  <c r="P54" i="11"/>
  <c r="O54" i="11"/>
  <c r="N54" i="11"/>
  <c r="M54" i="11"/>
  <c r="L54" i="11"/>
  <c r="AG53" i="11"/>
  <c r="AF53" i="11"/>
  <c r="AE53" i="11"/>
  <c r="AD53" i="11"/>
  <c r="AC53" i="11"/>
  <c r="AB53" i="11"/>
  <c r="AA53" i="11"/>
  <c r="Z53" i="11"/>
  <c r="Y53" i="11"/>
  <c r="X53" i="11"/>
  <c r="W53" i="11"/>
  <c r="V53" i="11"/>
  <c r="U53" i="11"/>
  <c r="T53" i="11"/>
  <c r="S53" i="11"/>
  <c r="R53" i="11"/>
  <c r="Q53" i="11"/>
  <c r="P53" i="11"/>
  <c r="O53" i="11"/>
  <c r="N53" i="11"/>
  <c r="M53" i="11"/>
  <c r="L53" i="11"/>
  <c r="V52" i="11"/>
  <c r="T52" i="11"/>
  <c r="R52" i="11"/>
  <c r="AG51" i="11"/>
  <c r="AF51" i="11"/>
  <c r="AE51" i="11"/>
  <c r="AD51" i="11"/>
  <c r="AC51" i="11"/>
  <c r="AB51" i="11"/>
  <c r="AA51" i="11"/>
  <c r="Z51" i="11"/>
  <c r="Y51" i="11"/>
  <c r="X51" i="11"/>
  <c r="W51" i="11"/>
  <c r="V51" i="11"/>
  <c r="U51" i="11"/>
  <c r="T51" i="11"/>
  <c r="S51" i="11"/>
  <c r="R51" i="11"/>
  <c r="Q51" i="11"/>
  <c r="P51" i="11"/>
  <c r="O51" i="11"/>
  <c r="N51" i="11"/>
  <c r="M51" i="11"/>
  <c r="L51" i="11"/>
  <c r="AG50" i="11"/>
  <c r="AF50" i="11"/>
  <c r="AE50" i="11"/>
  <c r="AD50" i="11"/>
  <c r="AC50" i="11"/>
  <c r="AB50" i="11"/>
  <c r="AA50" i="11"/>
  <c r="Z50" i="11"/>
  <c r="Y50" i="11"/>
  <c r="X50" i="11"/>
  <c r="W50" i="11"/>
  <c r="V50" i="11"/>
  <c r="U50" i="11"/>
  <c r="T50" i="11"/>
  <c r="S50" i="11"/>
  <c r="R50" i="11"/>
  <c r="Q50" i="11"/>
  <c r="P50" i="11"/>
  <c r="O50" i="11"/>
  <c r="N50" i="11"/>
  <c r="M50" i="11"/>
  <c r="L50" i="11"/>
  <c r="AG49" i="11"/>
  <c r="AF49" i="11"/>
  <c r="AE49" i="11"/>
  <c r="AD49" i="11"/>
  <c r="AC49" i="11"/>
  <c r="AB49" i="11"/>
  <c r="AA49" i="11"/>
  <c r="Z49" i="11"/>
  <c r="Y49" i="11"/>
  <c r="X49" i="11"/>
  <c r="W49" i="11"/>
  <c r="V49" i="11"/>
  <c r="U49" i="11"/>
  <c r="T49" i="11"/>
  <c r="S49" i="11"/>
  <c r="R49" i="11"/>
  <c r="Q49" i="11"/>
  <c r="P49" i="11"/>
  <c r="O49" i="11"/>
  <c r="N49" i="11"/>
  <c r="M49" i="11"/>
  <c r="L49" i="11"/>
  <c r="AG48" i="11"/>
  <c r="AF48" i="11"/>
  <c r="AE48" i="11"/>
  <c r="AD48" i="11"/>
  <c r="AC48" i="11"/>
  <c r="AB48" i="11"/>
  <c r="AA48" i="11"/>
  <c r="Z48" i="11"/>
  <c r="Y48" i="11"/>
  <c r="X48" i="11"/>
  <c r="W48" i="11"/>
  <c r="V48" i="11"/>
  <c r="T48" i="11"/>
  <c r="S48" i="11"/>
  <c r="R48" i="11"/>
  <c r="Q48" i="11"/>
  <c r="P48" i="11"/>
  <c r="O48" i="11"/>
  <c r="N48" i="11"/>
  <c r="M48" i="11"/>
  <c r="L48" i="11"/>
  <c r="AG47" i="11"/>
  <c r="AF47" i="11"/>
  <c r="AE47" i="11"/>
  <c r="AD47" i="11"/>
  <c r="AC47" i="11"/>
  <c r="AB47" i="11"/>
  <c r="AA47" i="11"/>
  <c r="Z47" i="11"/>
  <c r="Y47" i="11"/>
  <c r="X47" i="11"/>
  <c r="W47" i="11"/>
  <c r="V47" i="11"/>
  <c r="U47" i="11"/>
  <c r="T47" i="11"/>
  <c r="S47" i="11"/>
  <c r="R47" i="11"/>
  <c r="Q47" i="11"/>
  <c r="P47" i="11"/>
  <c r="O47" i="11"/>
  <c r="N47" i="11"/>
  <c r="M47" i="11"/>
  <c r="L47" i="11"/>
  <c r="AG46" i="11"/>
  <c r="AF46" i="11"/>
  <c r="AE46" i="11"/>
  <c r="AD46" i="11"/>
  <c r="AC46" i="11"/>
  <c r="AB46" i="11"/>
  <c r="AA46" i="11"/>
  <c r="Z46" i="11"/>
  <c r="Y46" i="11"/>
  <c r="X46" i="11"/>
  <c r="W46" i="11"/>
  <c r="V46" i="11"/>
  <c r="U46" i="11"/>
  <c r="T46" i="11"/>
  <c r="S46" i="11"/>
  <c r="R46" i="11"/>
  <c r="Q46" i="11"/>
  <c r="P46" i="11"/>
  <c r="O46" i="11"/>
  <c r="N46" i="11"/>
  <c r="M46" i="11"/>
  <c r="L46" i="11"/>
  <c r="AG45" i="11"/>
  <c r="AF45" i="11"/>
  <c r="AE45" i="11"/>
  <c r="AD45" i="11"/>
  <c r="AC45" i="11"/>
  <c r="AB45" i="11"/>
  <c r="AA45" i="11"/>
  <c r="Z45" i="11"/>
  <c r="Y45" i="11"/>
  <c r="X45" i="11"/>
  <c r="W45" i="11"/>
  <c r="V45" i="11"/>
  <c r="U45" i="11"/>
  <c r="T45" i="11"/>
  <c r="S45" i="11"/>
  <c r="R45" i="11"/>
  <c r="Q45" i="11"/>
  <c r="P45" i="11"/>
  <c r="O45" i="11"/>
  <c r="N45" i="11"/>
  <c r="M45" i="11"/>
  <c r="L45" i="11"/>
  <c r="AG44" i="11"/>
  <c r="AF44" i="11"/>
  <c r="AE44" i="11"/>
  <c r="AD44" i="11"/>
  <c r="AC44" i="11"/>
  <c r="AB44" i="11"/>
  <c r="AA44" i="11"/>
  <c r="Z44" i="11"/>
  <c r="Y44" i="11"/>
  <c r="X44" i="11"/>
  <c r="W44" i="11"/>
  <c r="V44" i="11"/>
  <c r="U44" i="11"/>
  <c r="T44" i="11"/>
  <c r="S44" i="11"/>
  <c r="R44" i="11"/>
  <c r="Q44" i="11"/>
  <c r="P44" i="11"/>
  <c r="O44" i="11"/>
  <c r="N44" i="11"/>
  <c r="M44" i="11"/>
  <c r="L44" i="11"/>
  <c r="AG43" i="11"/>
  <c r="AF43" i="11"/>
  <c r="AE43" i="11"/>
  <c r="AD43" i="11"/>
  <c r="AC43" i="11"/>
  <c r="AB43" i="11"/>
  <c r="AA43" i="11"/>
  <c r="Z43" i="11"/>
  <c r="Y43" i="11"/>
  <c r="X43" i="11"/>
  <c r="W43" i="11"/>
  <c r="V43" i="11"/>
  <c r="U43" i="11"/>
  <c r="T43" i="11"/>
  <c r="S43" i="11"/>
  <c r="R43" i="11"/>
  <c r="Q43" i="11"/>
  <c r="P43" i="11"/>
  <c r="O43" i="11"/>
  <c r="N43" i="11"/>
  <c r="M43" i="11"/>
  <c r="L43" i="11"/>
  <c r="AG42" i="11"/>
  <c r="AF42" i="11"/>
  <c r="AE42" i="11"/>
  <c r="AD42" i="11"/>
  <c r="AC42" i="11"/>
  <c r="AB42" i="11"/>
  <c r="AA42" i="11"/>
  <c r="Z42" i="11"/>
  <c r="Y42" i="11"/>
  <c r="X42" i="11"/>
  <c r="W42" i="11"/>
  <c r="V42" i="11"/>
  <c r="U42" i="11"/>
  <c r="T42" i="11"/>
  <c r="S42" i="11"/>
  <c r="R42" i="11"/>
  <c r="Q42" i="11"/>
  <c r="P42" i="11"/>
  <c r="O42" i="11"/>
  <c r="N42" i="11"/>
  <c r="M42" i="11"/>
  <c r="L42" i="11"/>
  <c r="V41" i="11"/>
  <c r="T41" i="11"/>
  <c r="R41" i="11"/>
  <c r="AG40" i="11"/>
  <c r="AF40" i="11"/>
  <c r="AE40" i="11"/>
  <c r="AD40" i="11"/>
  <c r="AC40" i="11"/>
  <c r="AB40" i="11"/>
  <c r="AA40" i="11"/>
  <c r="Z40" i="11"/>
  <c r="Y40" i="11"/>
  <c r="X40" i="11"/>
  <c r="W40" i="11"/>
  <c r="V40" i="11"/>
  <c r="U40" i="11"/>
  <c r="T40" i="11"/>
  <c r="S40" i="11"/>
  <c r="R40" i="11"/>
  <c r="Q40" i="11"/>
  <c r="P40" i="11"/>
  <c r="O40" i="11"/>
  <c r="N40" i="11"/>
  <c r="M40" i="11"/>
  <c r="L40" i="11"/>
  <c r="AG39" i="11"/>
  <c r="AF39" i="11"/>
  <c r="AE39" i="11"/>
  <c r="AD39" i="11"/>
  <c r="AC39" i="11"/>
  <c r="AB39" i="11"/>
  <c r="AA39" i="11"/>
  <c r="Z39" i="11"/>
  <c r="Y39" i="11"/>
  <c r="X39" i="11"/>
  <c r="W39" i="11"/>
  <c r="V39" i="11"/>
  <c r="U39" i="11"/>
  <c r="T39" i="11"/>
  <c r="S39" i="11"/>
  <c r="R39" i="11"/>
  <c r="Q39" i="11"/>
  <c r="P39" i="11"/>
  <c r="O39" i="11"/>
  <c r="N39" i="11"/>
  <c r="M39" i="11"/>
  <c r="L39" i="11"/>
  <c r="AG38" i="11"/>
  <c r="AF38" i="11"/>
  <c r="AE38" i="11"/>
  <c r="AD38" i="11"/>
  <c r="AC38" i="11"/>
  <c r="AB38" i="11"/>
  <c r="AA38" i="11"/>
  <c r="Z38" i="11"/>
  <c r="Y38" i="11"/>
  <c r="X38" i="11"/>
  <c r="W38" i="11"/>
  <c r="V38" i="11"/>
  <c r="U38" i="11"/>
  <c r="T38" i="11"/>
  <c r="S38" i="11"/>
  <c r="R38" i="11"/>
  <c r="Q38" i="11"/>
  <c r="P38" i="11"/>
  <c r="O38" i="11"/>
  <c r="N38" i="11"/>
  <c r="M38" i="11"/>
  <c r="L38" i="11"/>
  <c r="AG37" i="11"/>
  <c r="AF37" i="11"/>
  <c r="AE37" i="11"/>
  <c r="AD37" i="11"/>
  <c r="AC37" i="11"/>
  <c r="AB37" i="11"/>
  <c r="AA37" i="11"/>
  <c r="Z37" i="11"/>
  <c r="Y37" i="11"/>
  <c r="X37" i="11"/>
  <c r="W37" i="11"/>
  <c r="V37" i="11"/>
  <c r="U37" i="11"/>
  <c r="T37" i="11"/>
  <c r="S37" i="11"/>
  <c r="R37" i="11"/>
  <c r="Q37" i="11"/>
  <c r="P37" i="11"/>
  <c r="O37" i="11"/>
  <c r="N37" i="11"/>
  <c r="M37" i="11"/>
  <c r="L37" i="11"/>
  <c r="AG36" i="11"/>
  <c r="AF36" i="11"/>
  <c r="AE36" i="11"/>
  <c r="AD36" i="11"/>
  <c r="AC36" i="11"/>
  <c r="AB36" i="11"/>
  <c r="AA36" i="11"/>
  <c r="Z36" i="11"/>
  <c r="Y36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L36" i="11"/>
  <c r="AG35" i="11"/>
  <c r="AF35" i="11"/>
  <c r="AE35" i="11"/>
  <c r="AD35" i="11"/>
  <c r="AC35" i="11"/>
  <c r="AB35" i="11"/>
  <c r="AA35" i="11"/>
  <c r="Z35" i="11"/>
  <c r="X35" i="11"/>
  <c r="W35" i="11"/>
  <c r="V35" i="11"/>
  <c r="T35" i="11"/>
  <c r="AG34" i="11"/>
  <c r="AF34" i="11"/>
  <c r="AE34" i="11"/>
  <c r="AD34" i="11"/>
  <c r="AC34" i="11"/>
  <c r="AB34" i="11"/>
  <c r="AA34" i="11"/>
  <c r="Z34" i="11"/>
  <c r="Y34" i="11"/>
  <c r="X34" i="11"/>
  <c r="W34" i="11"/>
  <c r="V34" i="11"/>
  <c r="U34" i="11"/>
  <c r="T34" i="11"/>
  <c r="S34" i="11"/>
  <c r="R34" i="11"/>
  <c r="Q34" i="11"/>
  <c r="P34" i="11"/>
  <c r="O34" i="11"/>
  <c r="N34" i="11"/>
  <c r="M34" i="11"/>
  <c r="L34" i="11"/>
  <c r="AG33" i="11"/>
  <c r="AF33" i="11"/>
  <c r="AE33" i="11"/>
  <c r="AD33" i="11"/>
  <c r="AC33" i="11"/>
  <c r="AB33" i="11"/>
  <c r="AA33" i="11"/>
  <c r="Z33" i="11"/>
  <c r="Y33" i="11"/>
  <c r="X33" i="11"/>
  <c r="W33" i="11"/>
  <c r="V33" i="11"/>
  <c r="U33" i="11"/>
  <c r="T33" i="11"/>
  <c r="S33" i="11"/>
  <c r="R33" i="11"/>
  <c r="Q33" i="11"/>
  <c r="P33" i="11"/>
  <c r="O33" i="11"/>
  <c r="N33" i="11"/>
  <c r="M33" i="11"/>
  <c r="L33" i="11"/>
  <c r="AG32" i="11"/>
  <c r="AF32" i="11"/>
  <c r="AE32" i="11"/>
  <c r="AD32" i="11"/>
  <c r="AC32" i="11"/>
  <c r="AB32" i="11"/>
  <c r="AA32" i="11"/>
  <c r="Z32" i="11"/>
  <c r="Y32" i="11"/>
  <c r="X32" i="11"/>
  <c r="W32" i="11"/>
  <c r="V32" i="11"/>
  <c r="U32" i="11"/>
  <c r="T32" i="11"/>
  <c r="S32" i="11"/>
  <c r="R32" i="11"/>
  <c r="Q32" i="11"/>
  <c r="P32" i="11"/>
  <c r="O32" i="11"/>
  <c r="N32" i="11"/>
  <c r="M32" i="11"/>
  <c r="L32" i="11"/>
  <c r="AG31" i="11"/>
  <c r="AF31" i="11"/>
  <c r="AE31" i="11"/>
  <c r="AD31" i="11"/>
  <c r="AC31" i="11"/>
  <c r="AB31" i="11"/>
  <c r="AA31" i="11"/>
  <c r="Z31" i="11"/>
  <c r="Y31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AG30" i="11"/>
  <c r="AF30" i="11"/>
  <c r="AE30" i="11"/>
  <c r="AD30" i="11"/>
  <c r="AC30" i="11"/>
  <c r="AB30" i="11"/>
  <c r="AA30" i="11"/>
  <c r="Z30" i="11"/>
  <c r="Y30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AG29" i="11"/>
  <c r="AF29" i="11"/>
  <c r="AE29" i="11"/>
  <c r="AD29" i="11"/>
  <c r="AC29" i="11"/>
  <c r="AB29" i="11"/>
  <c r="AA29" i="1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AG28" i="11"/>
  <c r="AF28" i="11"/>
  <c r="AE28" i="11"/>
  <c r="AD28" i="11"/>
  <c r="AC28" i="11"/>
  <c r="AB28" i="11"/>
  <c r="AA28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AG27" i="11"/>
  <c r="AF27" i="11"/>
  <c r="AE27" i="11"/>
  <c r="AD27" i="11"/>
  <c r="AC27" i="11"/>
  <c r="AB27" i="11"/>
  <c r="AA27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V26" i="11"/>
  <c r="T26" i="11"/>
  <c r="R26" i="11"/>
  <c r="AG25" i="11"/>
  <c r="AF25" i="11"/>
  <c r="AE25" i="11"/>
  <c r="AD25" i="11"/>
  <c r="AC25" i="11"/>
  <c r="AB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AG24" i="11"/>
  <c r="AF24" i="11"/>
  <c r="AE24" i="11"/>
  <c r="AD24" i="11"/>
  <c r="AC24" i="11"/>
  <c r="AB24" i="11"/>
  <c r="AA24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AG23" i="11"/>
  <c r="AF23" i="11"/>
  <c r="AE23" i="11"/>
  <c r="AD23" i="1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AG22" i="11"/>
  <c r="AF22" i="11"/>
  <c r="AE22" i="11"/>
  <c r="AD22" i="11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AG21" i="11"/>
  <c r="AF21" i="11"/>
  <c r="AE21" i="11"/>
  <c r="AD21" i="1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AG20" i="11"/>
  <c r="AF20" i="11"/>
  <c r="AE20" i="11"/>
  <c r="AD20" i="1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AG19" i="11"/>
  <c r="AF19" i="11"/>
  <c r="AE19" i="11"/>
  <c r="AD19" i="11"/>
  <c r="AC19" i="11"/>
  <c r="AB19" i="11"/>
  <c r="AA19" i="11"/>
  <c r="Z19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V18" i="11"/>
  <c r="T18" i="11"/>
  <c r="R18" i="11"/>
  <c r="AG17" i="11"/>
  <c r="AF17" i="11"/>
  <c r="AE17" i="11"/>
  <c r="AD17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AG16" i="11"/>
  <c r="AF16" i="11"/>
  <c r="AE16" i="11"/>
  <c r="AD16" i="11"/>
  <c r="AC16" i="11"/>
  <c r="AB16" i="11"/>
  <c r="AA16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AG15" i="11"/>
  <c r="AF15" i="11"/>
  <c r="AE15" i="11"/>
  <c r="AD15" i="11"/>
  <c r="AC15" i="11"/>
  <c r="AB15" i="11"/>
  <c r="AA15" i="11"/>
  <c r="Z15" i="11"/>
  <c r="Y15" i="11"/>
  <c r="X15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AG14" i="11"/>
  <c r="AF14" i="11"/>
  <c r="AE14" i="11"/>
  <c r="AD14" i="11"/>
  <c r="AC14" i="11"/>
  <c r="AB14" i="11"/>
  <c r="AA14" i="11"/>
  <c r="Z14" i="11"/>
  <c r="Y14" i="11"/>
  <c r="X14" i="11"/>
  <c r="W14" i="11"/>
  <c r="V14" i="11"/>
  <c r="U14" i="11"/>
  <c r="T14" i="11"/>
  <c r="S14" i="11"/>
  <c r="R14" i="11"/>
  <c r="Q14" i="11"/>
  <c r="P14" i="11"/>
  <c r="O14" i="11"/>
  <c r="N14" i="11"/>
  <c r="M14" i="11"/>
  <c r="L14" i="11"/>
  <c r="V13" i="11"/>
  <c r="T13" i="11"/>
  <c r="R13" i="11"/>
  <c r="AG12" i="11"/>
  <c r="AF12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AG53" i="7"/>
  <c r="AG27" i="7"/>
  <c r="AG12" i="7"/>
  <c r="AG78" i="7"/>
  <c r="AG76" i="7"/>
  <c r="AG75" i="7"/>
  <c r="AG74" i="7"/>
  <c r="AG73" i="7"/>
  <c r="AG72" i="7"/>
  <c r="AG71" i="7"/>
  <c r="AG70" i="7"/>
  <c r="AG69" i="7"/>
  <c r="AG68" i="7"/>
  <c r="AG67" i="7"/>
  <c r="AG66" i="7"/>
  <c r="AG65" i="7"/>
  <c r="AG64" i="7"/>
  <c r="AG63" i="7"/>
  <c r="AG62" i="7"/>
  <c r="AG61" i="7"/>
  <c r="AG60" i="7"/>
  <c r="AG59" i="7"/>
  <c r="AG58" i="7"/>
  <c r="AG57" i="7"/>
  <c r="AG56" i="7"/>
  <c r="AG55" i="7"/>
  <c r="AG54" i="7"/>
  <c r="AG51" i="7"/>
  <c r="AG50" i="7"/>
  <c r="AG49" i="7"/>
  <c r="AG48" i="7"/>
  <c r="AG47" i="7"/>
  <c r="AG46" i="7"/>
  <c r="AG45" i="7"/>
  <c r="AG44" i="7"/>
  <c r="AG43" i="7"/>
  <c r="AG42" i="7"/>
  <c r="AG40" i="7"/>
  <c r="AG39" i="7"/>
  <c r="AG38" i="7"/>
  <c r="AG37" i="7"/>
  <c r="AG36" i="7"/>
  <c r="AG35" i="7"/>
  <c r="AG34" i="7"/>
  <c r="AG33" i="7"/>
  <c r="AG32" i="7"/>
  <c r="AG31" i="7"/>
  <c r="AG30" i="7"/>
  <c r="AG29" i="7"/>
  <c r="AG28" i="7"/>
  <c r="AG25" i="7"/>
  <c r="AG24" i="7"/>
  <c r="AG23" i="7"/>
  <c r="AG22" i="7"/>
  <c r="AG21" i="7"/>
  <c r="AG20" i="7"/>
  <c r="AG19" i="7"/>
  <c r="AG14" i="7"/>
  <c r="X22" i="7"/>
  <c r="X35" i="7"/>
  <c r="Y14" i="7"/>
  <c r="Y15" i="7"/>
  <c r="Y16" i="7"/>
  <c r="Y17" i="7"/>
  <c r="Y19" i="7"/>
  <c r="Y20" i="7"/>
  <c r="Y21" i="7"/>
  <c r="Y22" i="7"/>
  <c r="Y23" i="7"/>
  <c r="Y24" i="7"/>
  <c r="Y25" i="7"/>
  <c r="Y27" i="7"/>
  <c r="Y28" i="7"/>
  <c r="Y29" i="7"/>
  <c r="Y30" i="7"/>
  <c r="Y31" i="7"/>
  <c r="Y32" i="7"/>
  <c r="Y33" i="7"/>
  <c r="Y34" i="7"/>
  <c r="Y36" i="7"/>
  <c r="Y37" i="7"/>
  <c r="Y38" i="7"/>
  <c r="Y39" i="7"/>
  <c r="Y40" i="7"/>
  <c r="Y42" i="7"/>
  <c r="Y43" i="7"/>
  <c r="Y44" i="7"/>
  <c r="Y45" i="7"/>
  <c r="Y46" i="7"/>
  <c r="Y47" i="7"/>
  <c r="Y48" i="7"/>
  <c r="Y49" i="7"/>
  <c r="Y50" i="7"/>
  <c r="Y51" i="7"/>
  <c r="Y53" i="7"/>
  <c r="Y54" i="7"/>
  <c r="Y55" i="7"/>
  <c r="Y56" i="7"/>
  <c r="Y57" i="7"/>
  <c r="Y58" i="7"/>
  <c r="Y59" i="7"/>
  <c r="Y60" i="7"/>
  <c r="Y61" i="7"/>
  <c r="Y62" i="7"/>
  <c r="Y63" i="7"/>
  <c r="Y64" i="7"/>
  <c r="Y65" i="7"/>
  <c r="Y66" i="7"/>
  <c r="Y67" i="7"/>
  <c r="Y68" i="7"/>
  <c r="Y69" i="7"/>
  <c r="Y70" i="7"/>
  <c r="Y71" i="7"/>
  <c r="Y72" i="7"/>
  <c r="Y73" i="7"/>
  <c r="Y74" i="7"/>
  <c r="Y75" i="7"/>
  <c r="Y76" i="7"/>
  <c r="Y78" i="7"/>
  <c r="Y12" i="7"/>
  <c r="X14" i="7"/>
  <c r="X15" i="7"/>
  <c r="X16" i="7"/>
  <c r="X17" i="7"/>
  <c r="X19" i="7"/>
  <c r="X20" i="7"/>
  <c r="X21" i="7"/>
  <c r="X23" i="7"/>
  <c r="X24" i="7"/>
  <c r="X25" i="7"/>
  <c r="X27" i="7"/>
  <c r="X28" i="7"/>
  <c r="X29" i="7"/>
  <c r="X30" i="7"/>
  <c r="X31" i="7"/>
  <c r="X32" i="7"/>
  <c r="X33" i="7"/>
  <c r="X34" i="7"/>
  <c r="X36" i="7"/>
  <c r="X37" i="7"/>
  <c r="X38" i="7"/>
  <c r="X39" i="7"/>
  <c r="X40" i="7"/>
  <c r="X42" i="7"/>
  <c r="X43" i="7"/>
  <c r="X44" i="7"/>
  <c r="X45" i="7"/>
  <c r="X46" i="7"/>
  <c r="X47" i="7"/>
  <c r="X48" i="7"/>
  <c r="X49" i="7"/>
  <c r="X50" i="7"/>
  <c r="X51" i="7"/>
  <c r="X53" i="7"/>
  <c r="X54" i="7"/>
  <c r="X55" i="7"/>
  <c r="X56" i="7"/>
  <c r="X57" i="7"/>
  <c r="X58" i="7"/>
  <c r="X59" i="7"/>
  <c r="X60" i="7"/>
  <c r="X61" i="7"/>
  <c r="X62" i="7"/>
  <c r="X63" i="7"/>
  <c r="X64" i="7"/>
  <c r="X65" i="7"/>
  <c r="X66" i="7"/>
  <c r="X67" i="7"/>
  <c r="X68" i="7"/>
  <c r="X69" i="7"/>
  <c r="X70" i="7"/>
  <c r="X71" i="7"/>
  <c r="X72" i="7"/>
  <c r="X73" i="7"/>
  <c r="X74" i="7"/>
  <c r="X75" i="7"/>
  <c r="X76" i="7"/>
  <c r="X78" i="7"/>
  <c r="D81" i="1" l="1"/>
  <c r="E81" i="1"/>
  <c r="W78" i="7" l="1"/>
  <c r="V78" i="7"/>
  <c r="W76" i="7"/>
  <c r="V76" i="7"/>
  <c r="W75" i="7"/>
  <c r="V75" i="7"/>
  <c r="W74" i="7"/>
  <c r="V74" i="7"/>
  <c r="W73" i="7"/>
  <c r="V73" i="7"/>
  <c r="W72" i="7"/>
  <c r="V72" i="7"/>
  <c r="W71" i="7"/>
  <c r="V71" i="7"/>
  <c r="W70" i="7"/>
  <c r="V70" i="7"/>
  <c r="W69" i="7"/>
  <c r="V69" i="7"/>
  <c r="W68" i="7"/>
  <c r="V68" i="7"/>
  <c r="W67" i="7"/>
  <c r="V67" i="7"/>
  <c r="W66" i="7"/>
  <c r="V66" i="7"/>
  <c r="W65" i="7"/>
  <c r="V65" i="7"/>
  <c r="W64" i="7"/>
  <c r="V64" i="7"/>
  <c r="W63" i="7"/>
  <c r="V63" i="7"/>
  <c r="W62" i="7"/>
  <c r="V62" i="7"/>
  <c r="W61" i="7"/>
  <c r="V61" i="7"/>
  <c r="W60" i="7"/>
  <c r="V60" i="7"/>
  <c r="W59" i="7"/>
  <c r="V59" i="7"/>
  <c r="W58" i="7"/>
  <c r="V58" i="7"/>
  <c r="W57" i="7"/>
  <c r="V57" i="7"/>
  <c r="W56" i="7"/>
  <c r="V56" i="7"/>
  <c r="W55" i="7"/>
  <c r="V55" i="7"/>
  <c r="W54" i="7"/>
  <c r="V54" i="7"/>
  <c r="W53" i="7"/>
  <c r="V53" i="7"/>
  <c r="V52" i="7"/>
  <c r="W51" i="7"/>
  <c r="V51" i="7"/>
  <c r="W50" i="7"/>
  <c r="V50" i="7"/>
  <c r="W49" i="7"/>
  <c r="V49" i="7"/>
  <c r="W48" i="7"/>
  <c r="V48" i="7"/>
  <c r="W47" i="7"/>
  <c r="V47" i="7"/>
  <c r="W46" i="7"/>
  <c r="V46" i="7"/>
  <c r="W45" i="7"/>
  <c r="V45" i="7"/>
  <c r="W44" i="7"/>
  <c r="V44" i="7"/>
  <c r="W43" i="7"/>
  <c r="V43" i="7"/>
  <c r="W42" i="7"/>
  <c r="V42" i="7"/>
  <c r="V41" i="7"/>
  <c r="W40" i="7"/>
  <c r="V40" i="7"/>
  <c r="W39" i="7"/>
  <c r="V39" i="7"/>
  <c r="W38" i="7"/>
  <c r="V38" i="7"/>
  <c r="W37" i="7"/>
  <c r="V37" i="7"/>
  <c r="W36" i="7"/>
  <c r="V36" i="7"/>
  <c r="W35" i="7"/>
  <c r="V35" i="7"/>
  <c r="W34" i="7"/>
  <c r="V34" i="7"/>
  <c r="W33" i="7"/>
  <c r="V33" i="7"/>
  <c r="W32" i="7"/>
  <c r="V32" i="7"/>
  <c r="W31" i="7"/>
  <c r="V31" i="7"/>
  <c r="W30" i="7"/>
  <c r="V30" i="7"/>
  <c r="W29" i="7"/>
  <c r="V29" i="7"/>
  <c r="W28" i="7"/>
  <c r="V28" i="7"/>
  <c r="W27" i="7"/>
  <c r="V27" i="7"/>
  <c r="V26" i="7"/>
  <c r="W25" i="7"/>
  <c r="V25" i="7"/>
  <c r="W24" i="7"/>
  <c r="V24" i="7"/>
  <c r="W23" i="7"/>
  <c r="V23" i="7"/>
  <c r="W22" i="7"/>
  <c r="V22" i="7"/>
  <c r="W21" i="7"/>
  <c r="V21" i="7"/>
  <c r="W20" i="7"/>
  <c r="V20" i="7"/>
  <c r="W19" i="7"/>
  <c r="V19" i="7"/>
  <c r="V18" i="7"/>
  <c r="W17" i="7"/>
  <c r="V17" i="7"/>
  <c r="W16" i="7"/>
  <c r="V16" i="7"/>
  <c r="W15" i="7"/>
  <c r="V15" i="7"/>
  <c r="W14" i="7"/>
  <c r="V14" i="7"/>
  <c r="V13" i="7"/>
  <c r="W12" i="7"/>
  <c r="AF12" i="7"/>
  <c r="AF14" i="7"/>
  <c r="AF15" i="7"/>
  <c r="AF16" i="7"/>
  <c r="AF17" i="7"/>
  <c r="AF19" i="7"/>
  <c r="AF20" i="7"/>
  <c r="AF21" i="7"/>
  <c r="AF22" i="7"/>
  <c r="AF23" i="7"/>
  <c r="AF24" i="7"/>
  <c r="AF25" i="7"/>
  <c r="AF27" i="7"/>
  <c r="AF28" i="7"/>
  <c r="AF29" i="7"/>
  <c r="AF30" i="7"/>
  <c r="AF31" i="7"/>
  <c r="AF32" i="7"/>
  <c r="AF33" i="7"/>
  <c r="AF34" i="7"/>
  <c r="AF35" i="7"/>
  <c r="AF36" i="7"/>
  <c r="AF37" i="7"/>
  <c r="AF38" i="7"/>
  <c r="AF39" i="7"/>
  <c r="AF40" i="7"/>
  <c r="AF42" i="7"/>
  <c r="AF43" i="7"/>
  <c r="AF44" i="7"/>
  <c r="AF45" i="7"/>
  <c r="AF46" i="7"/>
  <c r="AF47" i="7"/>
  <c r="AF48" i="7"/>
  <c r="AF49" i="7"/>
  <c r="AF50" i="7"/>
  <c r="AF51" i="7"/>
  <c r="AF53" i="7"/>
  <c r="AF54" i="7"/>
  <c r="AF55" i="7"/>
  <c r="AF56" i="7"/>
  <c r="AF57" i="7"/>
  <c r="AF58" i="7"/>
  <c r="AF59" i="7"/>
  <c r="AF60" i="7"/>
  <c r="AF61" i="7"/>
  <c r="AF62" i="7"/>
  <c r="AF63" i="7"/>
  <c r="AF64" i="7"/>
  <c r="AF65" i="7"/>
  <c r="AF66" i="7"/>
  <c r="AF67" i="7"/>
  <c r="AF68" i="7"/>
  <c r="AF69" i="7"/>
  <c r="AF70" i="7"/>
  <c r="AF71" i="7"/>
  <c r="AF72" i="7"/>
  <c r="AF73" i="7"/>
  <c r="AF74" i="7"/>
  <c r="AF75" i="7"/>
  <c r="AF76" i="7"/>
  <c r="AF78" i="7"/>
  <c r="D76" i="1"/>
  <c r="D77" i="1"/>
  <c r="D78" i="1"/>
  <c r="D79" i="1"/>
  <c r="D80" i="1"/>
  <c r="E79" i="1"/>
  <c r="E80" i="1"/>
  <c r="Z34" i="7" l="1"/>
  <c r="AA34" i="7"/>
  <c r="AB34" i="7"/>
  <c r="AC34" i="7"/>
  <c r="AD34" i="7"/>
  <c r="AE34" i="7"/>
  <c r="Z35" i="7"/>
  <c r="AA35" i="7"/>
  <c r="AB35" i="7"/>
  <c r="AC35" i="7"/>
  <c r="AD35" i="7"/>
  <c r="AE35" i="7"/>
  <c r="Z36" i="7"/>
  <c r="AA36" i="7"/>
  <c r="AB36" i="7"/>
  <c r="AC36" i="7"/>
  <c r="AD36" i="7"/>
  <c r="AE36" i="7"/>
  <c r="Z37" i="7"/>
  <c r="AA37" i="7"/>
  <c r="AB37" i="7"/>
  <c r="AC37" i="7"/>
  <c r="AD37" i="7"/>
  <c r="AE37" i="7"/>
  <c r="Z38" i="7"/>
  <c r="AA38" i="7"/>
  <c r="AB38" i="7"/>
  <c r="AC38" i="7"/>
  <c r="AD38" i="7"/>
  <c r="AE38" i="7"/>
  <c r="Z39" i="7"/>
  <c r="AA39" i="7"/>
  <c r="AB39" i="7"/>
  <c r="AC39" i="7"/>
  <c r="AD39" i="7"/>
  <c r="AE39" i="7"/>
  <c r="Z40" i="7"/>
  <c r="AA40" i="7"/>
  <c r="AB40" i="7"/>
  <c r="AC40" i="7"/>
  <c r="AD40" i="7"/>
  <c r="AE40" i="7"/>
  <c r="AD19" i="7"/>
  <c r="AE14" i="7"/>
  <c r="AD14" i="7"/>
  <c r="AA14" i="7"/>
  <c r="T35" i="7"/>
  <c r="M12" i="7"/>
  <c r="E72" i="1" l="1"/>
  <c r="E73" i="1"/>
  <c r="E74" i="1"/>
  <c r="E75" i="1"/>
  <c r="E76" i="1"/>
  <c r="E77" i="1"/>
  <c r="E78" i="1"/>
  <c r="D72" i="1"/>
  <c r="D73" i="1"/>
  <c r="D74" i="1"/>
  <c r="D75" i="1"/>
  <c r="D51" i="1" l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AE17" i="7"/>
  <c r="AE16" i="7"/>
  <c r="AE15" i="7"/>
  <c r="AE12" i="7"/>
  <c r="AD17" i="7"/>
  <c r="AD16" i="7"/>
  <c r="U12" i="7"/>
  <c r="S12" i="7"/>
  <c r="Q12" i="7"/>
  <c r="S15" i="7" l="1"/>
  <c r="R14" i="7"/>
  <c r="S14" i="7"/>
  <c r="S16" i="7"/>
  <c r="S17" i="7"/>
  <c r="S19" i="7"/>
  <c r="S20" i="7"/>
  <c r="S21" i="7"/>
  <c r="S22" i="7"/>
  <c r="S23" i="7"/>
  <c r="S24" i="7"/>
  <c r="S25" i="7"/>
  <c r="S27" i="7"/>
  <c r="S28" i="7"/>
  <c r="S29" i="7"/>
  <c r="S30" i="7"/>
  <c r="S31" i="7"/>
  <c r="S32" i="7"/>
  <c r="S33" i="7"/>
  <c r="S34" i="7"/>
  <c r="S36" i="7"/>
  <c r="S37" i="7"/>
  <c r="S38" i="7"/>
  <c r="S39" i="7"/>
  <c r="S40" i="7"/>
  <c r="S42" i="7"/>
  <c r="S43" i="7"/>
  <c r="S44" i="7"/>
  <c r="S45" i="7"/>
  <c r="S46" i="7"/>
  <c r="S47" i="7"/>
  <c r="S48" i="7"/>
  <c r="S49" i="7"/>
  <c r="S50" i="7"/>
  <c r="S51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S73" i="7"/>
  <c r="S74" i="7"/>
  <c r="S75" i="7"/>
  <c r="S76" i="7"/>
  <c r="S78" i="7"/>
  <c r="U40" i="7"/>
  <c r="U14" i="7"/>
  <c r="U15" i="7"/>
  <c r="U16" i="7"/>
  <c r="U17" i="7"/>
  <c r="U19" i="7"/>
  <c r="U20" i="7"/>
  <c r="U21" i="7"/>
  <c r="U22" i="7"/>
  <c r="U23" i="7"/>
  <c r="U24" i="7"/>
  <c r="U25" i="7"/>
  <c r="U27" i="7"/>
  <c r="U28" i="7"/>
  <c r="U29" i="7"/>
  <c r="U30" i="7"/>
  <c r="U31" i="7"/>
  <c r="U32" i="7"/>
  <c r="U33" i="7"/>
  <c r="U34" i="7"/>
  <c r="U36" i="7"/>
  <c r="U37" i="7"/>
  <c r="U38" i="7"/>
  <c r="U39" i="7"/>
  <c r="U42" i="7"/>
  <c r="U43" i="7"/>
  <c r="U44" i="7"/>
  <c r="U45" i="7"/>
  <c r="U46" i="7"/>
  <c r="U47" i="7"/>
  <c r="U49" i="7"/>
  <c r="U50" i="7"/>
  <c r="U51" i="7"/>
  <c r="U53" i="7"/>
  <c r="U54" i="7"/>
  <c r="U55" i="7"/>
  <c r="U56" i="7"/>
  <c r="U57" i="7"/>
  <c r="U58" i="7"/>
  <c r="U59" i="7"/>
  <c r="U60" i="7"/>
  <c r="U61" i="7"/>
  <c r="U62" i="7"/>
  <c r="U63" i="7"/>
  <c r="U64" i="7"/>
  <c r="U65" i="7"/>
  <c r="U66" i="7"/>
  <c r="U67" i="7"/>
  <c r="U68" i="7"/>
  <c r="U69" i="7"/>
  <c r="U70" i="7"/>
  <c r="U71" i="7"/>
  <c r="U72" i="7"/>
  <c r="U73" i="7"/>
  <c r="U74" i="7"/>
  <c r="U75" i="7"/>
  <c r="U76" i="7"/>
  <c r="U78" i="7"/>
  <c r="N12" i="7"/>
  <c r="R13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4" i="7"/>
  <c r="R75" i="7"/>
  <c r="R76" i="7"/>
  <c r="R77" i="7"/>
  <c r="R78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6" i="7"/>
  <c r="T37" i="7"/>
  <c r="T38" i="7"/>
  <c r="T39" i="7"/>
  <c r="T40" i="7"/>
  <c r="T41" i="7"/>
  <c r="T42" i="7"/>
  <c r="T43" i="7"/>
  <c r="T44" i="7"/>
  <c r="T45" i="7"/>
  <c r="T46" i="7"/>
  <c r="T47" i="7"/>
  <c r="T48" i="7"/>
  <c r="T49" i="7"/>
  <c r="T50" i="7"/>
  <c r="T51" i="7"/>
  <c r="T52" i="7"/>
  <c r="T53" i="7"/>
  <c r="T54" i="7"/>
  <c r="T55" i="7"/>
  <c r="T56" i="7"/>
  <c r="T57" i="7"/>
  <c r="T58" i="7"/>
  <c r="T59" i="7"/>
  <c r="T60" i="7"/>
  <c r="T61" i="7"/>
  <c r="T62" i="7"/>
  <c r="T63" i="7"/>
  <c r="T64" i="7"/>
  <c r="T65" i="7"/>
  <c r="T66" i="7"/>
  <c r="T67" i="7"/>
  <c r="T68" i="7"/>
  <c r="T69" i="7"/>
  <c r="T70" i="7"/>
  <c r="T71" i="7"/>
  <c r="T72" i="7"/>
  <c r="T73" i="7"/>
  <c r="T74" i="7"/>
  <c r="T75" i="7"/>
  <c r="T76" i="7"/>
  <c r="T77" i="7"/>
  <c r="T78" i="7"/>
  <c r="AD78" i="7"/>
  <c r="AD76" i="7"/>
  <c r="AD75" i="7"/>
  <c r="AD74" i="7"/>
  <c r="AD73" i="7"/>
  <c r="AD72" i="7"/>
  <c r="AD71" i="7"/>
  <c r="AD70" i="7"/>
  <c r="AD69" i="7"/>
  <c r="AD68" i="7"/>
  <c r="AD67" i="7"/>
  <c r="AD66" i="7"/>
  <c r="AD65" i="7"/>
  <c r="AD64" i="7"/>
  <c r="AD63" i="7"/>
  <c r="AD62" i="7"/>
  <c r="AD61" i="7"/>
  <c r="AD60" i="7"/>
  <c r="AD59" i="7"/>
  <c r="AD58" i="7"/>
  <c r="AD57" i="7"/>
  <c r="AD56" i="7"/>
  <c r="AD55" i="7"/>
  <c r="AD54" i="7"/>
  <c r="AD53" i="7"/>
  <c r="AD51" i="7"/>
  <c r="AD50" i="7"/>
  <c r="AD49" i="7"/>
  <c r="AD48" i="7"/>
  <c r="AD47" i="7"/>
  <c r="AD46" i="7"/>
  <c r="AD45" i="7"/>
  <c r="AD44" i="7"/>
  <c r="AD43" i="7"/>
  <c r="AD42" i="7"/>
  <c r="AD33" i="7"/>
  <c r="AD32" i="7"/>
  <c r="AD31" i="7"/>
  <c r="AD30" i="7"/>
  <c r="AD29" i="7"/>
  <c r="AD28" i="7"/>
  <c r="AD27" i="7"/>
  <c r="AD25" i="7"/>
  <c r="AD24" i="7"/>
  <c r="AD23" i="7"/>
  <c r="AD22" i="7"/>
  <c r="AD21" i="7"/>
  <c r="AD20" i="7"/>
  <c r="AD15" i="7"/>
  <c r="AD12" i="7"/>
  <c r="AE19" i="7" l="1"/>
  <c r="AE20" i="7"/>
  <c r="AE21" i="7"/>
  <c r="AE22" i="7"/>
  <c r="AE23" i="7"/>
  <c r="AE24" i="7"/>
  <c r="AE25" i="7"/>
  <c r="AE27" i="7"/>
  <c r="AE28" i="7"/>
  <c r="AE29" i="7"/>
  <c r="AE30" i="7"/>
  <c r="AE31" i="7"/>
  <c r="AE32" i="7"/>
  <c r="AE33" i="7"/>
  <c r="AE42" i="7"/>
  <c r="AE43" i="7"/>
  <c r="AE44" i="7"/>
  <c r="AE45" i="7"/>
  <c r="AE46" i="7"/>
  <c r="AE47" i="7"/>
  <c r="AE48" i="7"/>
  <c r="AE49" i="7"/>
  <c r="AE50" i="7"/>
  <c r="AE51" i="7"/>
  <c r="AE53" i="7"/>
  <c r="AE54" i="7"/>
  <c r="AE55" i="7"/>
  <c r="AE56" i="7"/>
  <c r="AE57" i="7"/>
  <c r="AE58" i="7"/>
  <c r="AE59" i="7"/>
  <c r="AE60" i="7"/>
  <c r="AE61" i="7"/>
  <c r="AE62" i="7"/>
  <c r="AE63" i="7"/>
  <c r="AE64" i="7"/>
  <c r="AE65" i="7"/>
  <c r="AE66" i="7"/>
  <c r="AE67" i="7"/>
  <c r="AE68" i="7"/>
  <c r="AE69" i="7"/>
  <c r="AE70" i="7"/>
  <c r="AE71" i="7"/>
  <c r="AE72" i="7"/>
  <c r="AE73" i="7"/>
  <c r="AE74" i="7"/>
  <c r="AE75" i="7"/>
  <c r="AE76" i="7"/>
  <c r="AE78" i="7"/>
  <c r="AC14" i="7"/>
  <c r="AB12" i="7"/>
  <c r="AA12" i="7"/>
  <c r="Z12" i="7"/>
  <c r="Z14" i="7"/>
  <c r="AB14" i="7"/>
  <c r="Z15" i="7"/>
  <c r="AA15" i="7"/>
  <c r="AB15" i="7"/>
  <c r="Z16" i="7"/>
  <c r="AA16" i="7"/>
  <c r="AB16" i="7"/>
  <c r="Z17" i="7"/>
  <c r="AA17" i="7"/>
  <c r="AB17" i="7"/>
  <c r="Z19" i="7"/>
  <c r="AA19" i="7"/>
  <c r="AB19" i="7"/>
  <c r="Z20" i="7"/>
  <c r="AA20" i="7"/>
  <c r="AB20" i="7"/>
  <c r="Z21" i="7"/>
  <c r="AA21" i="7"/>
  <c r="AB21" i="7"/>
  <c r="Z22" i="7"/>
  <c r="AA22" i="7"/>
  <c r="AB22" i="7"/>
  <c r="Z23" i="7"/>
  <c r="AA23" i="7"/>
  <c r="AB23" i="7"/>
  <c r="Z24" i="7"/>
  <c r="AA24" i="7"/>
  <c r="AB24" i="7"/>
  <c r="Z25" i="7"/>
  <c r="AA25" i="7"/>
  <c r="AB25" i="7"/>
  <c r="Z27" i="7"/>
  <c r="AA27" i="7"/>
  <c r="AB27" i="7"/>
  <c r="Z28" i="7"/>
  <c r="AA28" i="7"/>
  <c r="AB28" i="7"/>
  <c r="Z29" i="7"/>
  <c r="AA29" i="7"/>
  <c r="AB29" i="7"/>
  <c r="Z30" i="7"/>
  <c r="AA30" i="7"/>
  <c r="AB30" i="7"/>
  <c r="Z31" i="7"/>
  <c r="AA31" i="7"/>
  <c r="AB31" i="7"/>
  <c r="Z32" i="7"/>
  <c r="AA32" i="7"/>
  <c r="AB32" i="7"/>
  <c r="Z33" i="7"/>
  <c r="AA33" i="7"/>
  <c r="AB33" i="7"/>
  <c r="Z42" i="7"/>
  <c r="AA42" i="7"/>
  <c r="AB42" i="7"/>
  <c r="Z43" i="7"/>
  <c r="AA43" i="7"/>
  <c r="AB43" i="7"/>
  <c r="Z44" i="7"/>
  <c r="AA44" i="7"/>
  <c r="AB44" i="7"/>
  <c r="Z45" i="7"/>
  <c r="AA45" i="7"/>
  <c r="AB45" i="7"/>
  <c r="Z46" i="7"/>
  <c r="AA46" i="7"/>
  <c r="AB46" i="7"/>
  <c r="Z47" i="7"/>
  <c r="AA47" i="7"/>
  <c r="AB47" i="7"/>
  <c r="Z48" i="7"/>
  <c r="AA48" i="7"/>
  <c r="AB48" i="7"/>
  <c r="Z49" i="7"/>
  <c r="AA49" i="7"/>
  <c r="AB49" i="7"/>
  <c r="Z50" i="7"/>
  <c r="AA50" i="7"/>
  <c r="AB50" i="7"/>
  <c r="Z51" i="7"/>
  <c r="AA51" i="7"/>
  <c r="AB51" i="7"/>
  <c r="Z53" i="7"/>
  <c r="AA53" i="7"/>
  <c r="AB53" i="7"/>
  <c r="Z54" i="7"/>
  <c r="AA54" i="7"/>
  <c r="AB54" i="7"/>
  <c r="Z55" i="7"/>
  <c r="AA55" i="7"/>
  <c r="AB55" i="7"/>
  <c r="Z56" i="7"/>
  <c r="AA56" i="7"/>
  <c r="AB56" i="7"/>
  <c r="Z57" i="7"/>
  <c r="AA57" i="7"/>
  <c r="AB57" i="7"/>
  <c r="Z58" i="7"/>
  <c r="AA58" i="7"/>
  <c r="AB58" i="7"/>
  <c r="Z59" i="7"/>
  <c r="AA59" i="7"/>
  <c r="AB59" i="7"/>
  <c r="Z60" i="7"/>
  <c r="AA60" i="7"/>
  <c r="AB60" i="7"/>
  <c r="Z61" i="7"/>
  <c r="AA61" i="7"/>
  <c r="AB61" i="7"/>
  <c r="Z62" i="7"/>
  <c r="AA62" i="7"/>
  <c r="AB62" i="7"/>
  <c r="Z63" i="7"/>
  <c r="AA63" i="7"/>
  <c r="AB63" i="7"/>
  <c r="Z64" i="7"/>
  <c r="AA64" i="7"/>
  <c r="AB64" i="7"/>
  <c r="Z65" i="7"/>
  <c r="AA65" i="7"/>
  <c r="AB65" i="7"/>
  <c r="Z66" i="7"/>
  <c r="AA66" i="7"/>
  <c r="AB66" i="7"/>
  <c r="Z67" i="7"/>
  <c r="AA67" i="7"/>
  <c r="AB67" i="7"/>
  <c r="Z68" i="7"/>
  <c r="AA68" i="7"/>
  <c r="AB68" i="7"/>
  <c r="Z69" i="7"/>
  <c r="AA69" i="7"/>
  <c r="AB69" i="7"/>
  <c r="Z70" i="7"/>
  <c r="AA70" i="7"/>
  <c r="AB70" i="7"/>
  <c r="Z71" i="7"/>
  <c r="AA71" i="7"/>
  <c r="AB71" i="7"/>
  <c r="Z72" i="7"/>
  <c r="AA72" i="7"/>
  <c r="AB72" i="7"/>
  <c r="Z73" i="7"/>
  <c r="AA73" i="7"/>
  <c r="AB73" i="7"/>
  <c r="Z74" i="7"/>
  <c r="AA74" i="7"/>
  <c r="AB74" i="7"/>
  <c r="Z75" i="7"/>
  <c r="AA75" i="7"/>
  <c r="AB75" i="7"/>
  <c r="Z76" i="7"/>
  <c r="AA76" i="7"/>
  <c r="AB76" i="7"/>
  <c r="Z78" i="7"/>
  <c r="AA78" i="7"/>
  <c r="AB78" i="7"/>
  <c r="AC51" i="7"/>
  <c r="AC15" i="7"/>
  <c r="AC16" i="7"/>
  <c r="AC17" i="7"/>
  <c r="AC19" i="7"/>
  <c r="AC20" i="7"/>
  <c r="AC21" i="7"/>
  <c r="AC22" i="7"/>
  <c r="AC23" i="7"/>
  <c r="AC24" i="7"/>
  <c r="AC25" i="7"/>
  <c r="AC27" i="7"/>
  <c r="AC28" i="7"/>
  <c r="AC29" i="7"/>
  <c r="AC30" i="7"/>
  <c r="AC31" i="7"/>
  <c r="AC32" i="7"/>
  <c r="AC33" i="7"/>
  <c r="AC42" i="7"/>
  <c r="AC43" i="7"/>
  <c r="AC44" i="7"/>
  <c r="AC45" i="7"/>
  <c r="AC46" i="7"/>
  <c r="AC47" i="7"/>
  <c r="AC48" i="7"/>
  <c r="AC49" i="7"/>
  <c r="AC50" i="7"/>
  <c r="AC53" i="7"/>
  <c r="AC54" i="7"/>
  <c r="AC55" i="7"/>
  <c r="AC56" i="7"/>
  <c r="AC57" i="7"/>
  <c r="AC58" i="7"/>
  <c r="AC59" i="7"/>
  <c r="AC60" i="7"/>
  <c r="AC61" i="7"/>
  <c r="AC62" i="7"/>
  <c r="AC63" i="7"/>
  <c r="AC64" i="7"/>
  <c r="AC65" i="7"/>
  <c r="AC66" i="7"/>
  <c r="AC67" i="7"/>
  <c r="AC68" i="7"/>
  <c r="AC69" i="7"/>
  <c r="AC70" i="7"/>
  <c r="AC71" i="7"/>
  <c r="AC72" i="7"/>
  <c r="AC73" i="7"/>
  <c r="AC74" i="7"/>
  <c r="AC75" i="7"/>
  <c r="AC76" i="7"/>
  <c r="AC78" i="7"/>
  <c r="AC12" i="7"/>
  <c r="Q14" i="7"/>
  <c r="Q15" i="7"/>
  <c r="Q16" i="7"/>
  <c r="Q17" i="7"/>
  <c r="Q19" i="7"/>
  <c r="Q20" i="7"/>
  <c r="Q21" i="7"/>
  <c r="Q22" i="7"/>
  <c r="Q23" i="7"/>
  <c r="Q24" i="7"/>
  <c r="Q25" i="7"/>
  <c r="Q27" i="7"/>
  <c r="Q28" i="7"/>
  <c r="Q29" i="7"/>
  <c r="Q30" i="7"/>
  <c r="Q31" i="7"/>
  <c r="Q32" i="7"/>
  <c r="Q33" i="7"/>
  <c r="Q34" i="7"/>
  <c r="Q36" i="7"/>
  <c r="Q37" i="7"/>
  <c r="Q38" i="7"/>
  <c r="Q39" i="7"/>
  <c r="Q40" i="7"/>
  <c r="Q42" i="7"/>
  <c r="Q43" i="7"/>
  <c r="Q44" i="7"/>
  <c r="Q45" i="7"/>
  <c r="Q46" i="7"/>
  <c r="Q47" i="7"/>
  <c r="Q48" i="7"/>
  <c r="Q49" i="7"/>
  <c r="Q50" i="7"/>
  <c r="Q51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8" i="7"/>
  <c r="P14" i="7"/>
  <c r="P15" i="7"/>
  <c r="P16" i="7"/>
  <c r="P17" i="7"/>
  <c r="P19" i="7"/>
  <c r="P20" i="7"/>
  <c r="P21" i="7"/>
  <c r="P22" i="7"/>
  <c r="P23" i="7"/>
  <c r="P24" i="7"/>
  <c r="P25" i="7"/>
  <c r="P27" i="7"/>
  <c r="P28" i="7"/>
  <c r="P29" i="7"/>
  <c r="P30" i="7"/>
  <c r="P31" i="7"/>
  <c r="P32" i="7"/>
  <c r="P33" i="7"/>
  <c r="P34" i="7"/>
  <c r="P36" i="7"/>
  <c r="P37" i="7"/>
  <c r="P38" i="7"/>
  <c r="P39" i="7"/>
  <c r="P40" i="7"/>
  <c r="P42" i="7"/>
  <c r="P43" i="7"/>
  <c r="P44" i="7"/>
  <c r="P45" i="7"/>
  <c r="P46" i="7"/>
  <c r="P47" i="7"/>
  <c r="P48" i="7"/>
  <c r="P49" i="7"/>
  <c r="P50" i="7"/>
  <c r="P51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8" i="7"/>
  <c r="O78" i="7" l="1"/>
  <c r="N78" i="7"/>
  <c r="M78" i="7"/>
  <c r="L78" i="7"/>
  <c r="O76" i="7"/>
  <c r="N76" i="7"/>
  <c r="M76" i="7"/>
  <c r="L76" i="7"/>
  <c r="O75" i="7"/>
  <c r="N75" i="7"/>
  <c r="M75" i="7"/>
  <c r="L75" i="7"/>
  <c r="O74" i="7"/>
  <c r="N74" i="7"/>
  <c r="M74" i="7"/>
  <c r="L74" i="7"/>
  <c r="O73" i="7"/>
  <c r="N73" i="7"/>
  <c r="M73" i="7"/>
  <c r="L73" i="7"/>
  <c r="O72" i="7"/>
  <c r="N72" i="7"/>
  <c r="M72" i="7"/>
  <c r="L72" i="7"/>
  <c r="O71" i="7"/>
  <c r="N71" i="7"/>
  <c r="M71" i="7"/>
  <c r="L71" i="7"/>
  <c r="O70" i="7"/>
  <c r="N70" i="7"/>
  <c r="M70" i="7"/>
  <c r="L70" i="7"/>
  <c r="O69" i="7"/>
  <c r="N69" i="7"/>
  <c r="M69" i="7"/>
  <c r="L69" i="7"/>
  <c r="O68" i="7"/>
  <c r="N68" i="7"/>
  <c r="M68" i="7"/>
  <c r="L68" i="7"/>
  <c r="O67" i="7"/>
  <c r="N67" i="7"/>
  <c r="M67" i="7"/>
  <c r="L67" i="7"/>
  <c r="O66" i="7"/>
  <c r="N66" i="7"/>
  <c r="M66" i="7"/>
  <c r="L66" i="7"/>
  <c r="O65" i="7"/>
  <c r="N65" i="7"/>
  <c r="M65" i="7"/>
  <c r="L65" i="7"/>
  <c r="O64" i="7"/>
  <c r="N64" i="7"/>
  <c r="M64" i="7"/>
  <c r="L64" i="7"/>
  <c r="O63" i="7"/>
  <c r="N63" i="7"/>
  <c r="M63" i="7"/>
  <c r="L63" i="7"/>
  <c r="O62" i="7"/>
  <c r="N62" i="7"/>
  <c r="M62" i="7"/>
  <c r="L62" i="7"/>
  <c r="O61" i="7"/>
  <c r="N61" i="7"/>
  <c r="M61" i="7"/>
  <c r="L61" i="7"/>
  <c r="O60" i="7"/>
  <c r="N60" i="7"/>
  <c r="M60" i="7"/>
  <c r="L60" i="7"/>
  <c r="O59" i="7"/>
  <c r="N59" i="7"/>
  <c r="M59" i="7"/>
  <c r="L59" i="7"/>
  <c r="O58" i="7"/>
  <c r="N58" i="7"/>
  <c r="M58" i="7"/>
  <c r="L58" i="7"/>
  <c r="O57" i="7"/>
  <c r="N57" i="7"/>
  <c r="M57" i="7"/>
  <c r="L57" i="7"/>
  <c r="O56" i="7"/>
  <c r="N56" i="7"/>
  <c r="M56" i="7"/>
  <c r="L56" i="7"/>
  <c r="O55" i="7"/>
  <c r="N55" i="7"/>
  <c r="M55" i="7"/>
  <c r="L55" i="7"/>
  <c r="O54" i="7"/>
  <c r="N54" i="7"/>
  <c r="M54" i="7"/>
  <c r="L54" i="7"/>
  <c r="O53" i="7"/>
  <c r="N53" i="7"/>
  <c r="M53" i="7"/>
  <c r="L53" i="7"/>
  <c r="O51" i="7"/>
  <c r="N51" i="7"/>
  <c r="M51" i="7"/>
  <c r="L51" i="7"/>
  <c r="O50" i="7"/>
  <c r="N50" i="7"/>
  <c r="M50" i="7"/>
  <c r="L50" i="7"/>
  <c r="O49" i="7"/>
  <c r="N49" i="7"/>
  <c r="M49" i="7"/>
  <c r="L49" i="7"/>
  <c r="O48" i="7"/>
  <c r="N48" i="7"/>
  <c r="M48" i="7"/>
  <c r="L48" i="7"/>
  <c r="O47" i="7"/>
  <c r="N47" i="7"/>
  <c r="M47" i="7"/>
  <c r="L47" i="7"/>
  <c r="O46" i="7"/>
  <c r="N46" i="7"/>
  <c r="M46" i="7"/>
  <c r="L46" i="7"/>
  <c r="O45" i="7"/>
  <c r="N45" i="7"/>
  <c r="M45" i="7"/>
  <c r="L45" i="7"/>
  <c r="O44" i="7"/>
  <c r="N44" i="7"/>
  <c r="M44" i="7"/>
  <c r="L44" i="7"/>
  <c r="O43" i="7"/>
  <c r="N43" i="7"/>
  <c r="M43" i="7"/>
  <c r="L43" i="7"/>
  <c r="O42" i="7"/>
  <c r="N42" i="7"/>
  <c r="M42" i="7"/>
  <c r="L42" i="7"/>
  <c r="O40" i="7"/>
  <c r="N40" i="7"/>
  <c r="M40" i="7"/>
  <c r="L40" i="7"/>
  <c r="O39" i="7"/>
  <c r="N39" i="7"/>
  <c r="M39" i="7"/>
  <c r="L39" i="7"/>
  <c r="O38" i="7"/>
  <c r="N38" i="7"/>
  <c r="M38" i="7"/>
  <c r="L38" i="7"/>
  <c r="O37" i="7"/>
  <c r="N37" i="7"/>
  <c r="M37" i="7"/>
  <c r="L37" i="7"/>
  <c r="O36" i="7"/>
  <c r="N36" i="7"/>
  <c r="M36" i="7"/>
  <c r="L36" i="7"/>
  <c r="O34" i="7"/>
  <c r="N34" i="7"/>
  <c r="M34" i="7"/>
  <c r="L34" i="7"/>
  <c r="O33" i="7"/>
  <c r="N33" i="7"/>
  <c r="M33" i="7"/>
  <c r="L33" i="7"/>
  <c r="O32" i="7"/>
  <c r="N32" i="7"/>
  <c r="M32" i="7"/>
  <c r="L32" i="7"/>
  <c r="O31" i="7"/>
  <c r="N31" i="7"/>
  <c r="M31" i="7"/>
  <c r="L31" i="7"/>
  <c r="O30" i="7"/>
  <c r="N30" i="7"/>
  <c r="M30" i="7"/>
  <c r="L30" i="7"/>
  <c r="O29" i="7"/>
  <c r="N29" i="7"/>
  <c r="M29" i="7"/>
  <c r="L29" i="7"/>
  <c r="O28" i="7"/>
  <c r="N28" i="7"/>
  <c r="M28" i="7"/>
  <c r="L28" i="7"/>
  <c r="O27" i="7"/>
  <c r="N27" i="7"/>
  <c r="M27" i="7"/>
  <c r="L27" i="7"/>
  <c r="O25" i="7"/>
  <c r="N25" i="7"/>
  <c r="M25" i="7"/>
  <c r="L25" i="7"/>
  <c r="O24" i="7"/>
  <c r="N24" i="7"/>
  <c r="M24" i="7"/>
  <c r="L24" i="7"/>
  <c r="O23" i="7"/>
  <c r="N23" i="7"/>
  <c r="M23" i="7"/>
  <c r="L23" i="7"/>
  <c r="O22" i="7"/>
  <c r="N22" i="7"/>
  <c r="M22" i="7"/>
  <c r="L22" i="7"/>
  <c r="O21" i="7"/>
  <c r="N21" i="7"/>
  <c r="M21" i="7"/>
  <c r="L21" i="7"/>
  <c r="O20" i="7"/>
  <c r="N20" i="7"/>
  <c r="M20" i="7"/>
  <c r="L20" i="7"/>
  <c r="O19" i="7"/>
  <c r="N19" i="7"/>
  <c r="M19" i="7"/>
  <c r="L19" i="7"/>
  <c r="O17" i="7"/>
  <c r="N17" i="7"/>
  <c r="M17" i="7"/>
  <c r="L17" i="7"/>
  <c r="O16" i="7"/>
  <c r="N16" i="7"/>
  <c r="M16" i="7"/>
  <c r="L16" i="7"/>
  <c r="O15" i="7"/>
  <c r="N15" i="7"/>
  <c r="M15" i="7"/>
  <c r="L15" i="7"/>
  <c r="O14" i="7"/>
  <c r="M14" i="7"/>
  <c r="O12" i="7"/>
  <c r="E11" i="1" l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10" i="1"/>
  <c r="D50" i="1" l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</calcChain>
</file>

<file path=xl/sharedStrings.xml><?xml version="1.0" encoding="utf-8"?>
<sst xmlns="http://schemas.openxmlformats.org/spreadsheetml/2006/main" count="230" uniqueCount="107">
  <si>
    <t>CUADRO 1</t>
  </si>
  <si>
    <t>GRÁFICO 1</t>
  </si>
  <si>
    <t>LLEGADAS INTERNACIONALES A COSTA RICA Y VARIACIÓN ANUAL</t>
  </si>
  <si>
    <t>LLEGADAS INTERNACIONALES A COSTA RICA POR TODAS LAS VÍAS</t>
  </si>
  <si>
    <t xml:space="preserve"> </t>
  </si>
  <si>
    <t>Año</t>
  </si>
  <si>
    <t>Llegadas internacionales</t>
  </si>
  <si>
    <t>Variación anual</t>
  </si>
  <si>
    <t>Absoluta</t>
  </si>
  <si>
    <t>%</t>
  </si>
  <si>
    <t>-</t>
  </si>
  <si>
    <t>Fuente: ICT con datos de la Dirección General de Migración y Extranjería.</t>
  </si>
  <si>
    <t>GRÁFICO 2</t>
  </si>
  <si>
    <t>LLEGADAS INTERNACIONALES A COSTA RICA POR TODAS LAS VÍAS Y VARIACIÓN ANUAL PORCENTUAL</t>
  </si>
  <si>
    <t>CUADRO 2</t>
  </si>
  <si>
    <t>LLEGADAS INTERNACIONALES A COSTA RICA, VARIACIONES Y DISTRIBUCIÓN PORCENTUAL</t>
  </si>
  <si>
    <r>
      <rPr>
        <b/>
        <u/>
        <sz val="11"/>
        <rFont val="Calibri"/>
        <family val="2"/>
        <scheme val="minor"/>
      </rPr>
      <t>TODAS LAS VÍAS</t>
    </r>
    <r>
      <rPr>
        <b/>
        <sz val="11"/>
        <rFont val="Calibri"/>
        <family val="2"/>
        <scheme val="minor"/>
      </rPr>
      <t>, SEGÚN ZONAS Y PAÍSES</t>
    </r>
  </si>
  <si>
    <t xml:space="preserve">PAISES Y/O 
ZONAS      </t>
  </si>
  <si>
    <t>Variación</t>
  </si>
  <si>
    <t>Distribución porcentual</t>
  </si>
  <si>
    <t>2017 - 2018</t>
  </si>
  <si>
    <t>2018 - 2019</t>
  </si>
  <si>
    <t>2019 - 2020</t>
  </si>
  <si>
    <t>2020 - 2021</t>
  </si>
  <si>
    <t>2021- 2022</t>
  </si>
  <si>
    <t>TOTAL</t>
  </si>
  <si>
    <t>AMÉRICA DEL NORTE</t>
  </si>
  <si>
    <t>Canadá</t>
  </si>
  <si>
    <t>Estados Unidos</t>
  </si>
  <si>
    <t>México</t>
  </si>
  <si>
    <t>AMÉRICA CENTRAL</t>
  </si>
  <si>
    <t>Belice</t>
  </si>
  <si>
    <t>El Salvador</t>
  </si>
  <si>
    <t>Guatemala</t>
  </si>
  <si>
    <t>Honduras</t>
  </si>
  <si>
    <t>Nicaragua</t>
  </si>
  <si>
    <t>Panamá</t>
  </si>
  <si>
    <t>AMÉRICA DEL SUR</t>
  </si>
  <si>
    <t>Argentina</t>
  </si>
  <si>
    <t>Bolivia</t>
  </si>
  <si>
    <t>Brasil</t>
  </si>
  <si>
    <t>Chile</t>
  </si>
  <si>
    <t>Colombia</t>
  </si>
  <si>
    <t>Ecuador</t>
  </si>
  <si>
    <t>Guyana</t>
  </si>
  <si>
    <t>Guyana Francesa</t>
  </si>
  <si>
    <t>Paraguay</t>
  </si>
  <si>
    <t>Perú</t>
  </si>
  <si>
    <t>Surinam</t>
  </si>
  <si>
    <t>Uruguay</t>
  </si>
  <si>
    <t>Venezuela</t>
  </si>
  <si>
    <t>CARIBE</t>
  </si>
  <si>
    <t>Bahamas</t>
  </si>
  <si>
    <t>Bermuda</t>
  </si>
  <si>
    <t>Cuba</t>
  </si>
  <si>
    <t>Haití</t>
  </si>
  <si>
    <t>Jamaica</t>
  </si>
  <si>
    <r>
      <t>Puerto Rico</t>
    </r>
    <r>
      <rPr>
        <vertAlign val="superscript"/>
        <sz val="11"/>
        <rFont val="Calibri"/>
        <family val="2"/>
        <scheme val="minor"/>
      </rPr>
      <t>1</t>
    </r>
  </si>
  <si>
    <t>República Dominicana</t>
  </si>
  <si>
    <t>Trinidad y Tobago</t>
  </si>
  <si>
    <t>Otros Caribe</t>
  </si>
  <si>
    <t>EUROPA</t>
  </si>
  <si>
    <t>Alemania</t>
  </si>
  <si>
    <t>Austria</t>
  </si>
  <si>
    <t>Bélgica</t>
  </si>
  <si>
    <t>Dinamarca</t>
  </si>
  <si>
    <t>Eslovaquia</t>
  </si>
  <si>
    <t>España</t>
  </si>
  <si>
    <t>Finlandia</t>
  </si>
  <si>
    <t>Francia</t>
  </si>
  <si>
    <t>Hungría</t>
  </si>
  <si>
    <t>Irlanda</t>
  </si>
  <si>
    <t>Israel</t>
  </si>
  <si>
    <t>Italia</t>
  </si>
  <si>
    <t>Noruega</t>
  </si>
  <si>
    <t>Países Bajos</t>
  </si>
  <si>
    <t>Polonia</t>
  </si>
  <si>
    <t>Portugal</t>
  </si>
  <si>
    <t>Reino Unido</t>
  </si>
  <si>
    <t>Republica Checa</t>
  </si>
  <si>
    <t>Rumanía</t>
  </si>
  <si>
    <t>Rusia</t>
  </si>
  <si>
    <t>Suecia</t>
  </si>
  <si>
    <t>Suiza</t>
  </si>
  <si>
    <t>Otros Europa</t>
  </si>
  <si>
    <r>
      <t>OTRAS ZONAS</t>
    </r>
    <r>
      <rPr>
        <b/>
        <vertAlign val="superscript"/>
        <sz val="11"/>
        <rFont val="Calibri"/>
        <family val="2"/>
        <scheme val="minor"/>
      </rPr>
      <t>2</t>
    </r>
  </si>
  <si>
    <t>1/ La mayoría de las llegadas de Puerto Rico quedan registradas en Estados Unidos porque utilizan el pasaporte de este país.</t>
  </si>
  <si>
    <t>2/ Incluye la categoría Asia y El Pacífico, África y Oriente Medio.</t>
  </si>
  <si>
    <t>CUADRO 3</t>
  </si>
  <si>
    <t>GRÁFICO 3</t>
  </si>
  <si>
    <t>DISTRIBUCIÓN DE LAS LLEGADAS INTERNACIONALES A COSTA RICA</t>
  </si>
  <si>
    <t xml:space="preserve">PAISES Y/O ZONAS  </t>
  </si>
  <si>
    <t>Vía aérea</t>
  </si>
  <si>
    <t>OTRAS ZONAS*</t>
  </si>
  <si>
    <t>*/ Incluye la categoría Asia y El Pacífico, África y Oriente Medio.</t>
  </si>
  <si>
    <t>2022- 2023</t>
  </si>
  <si>
    <r>
      <rPr>
        <b/>
        <u/>
        <sz val="11"/>
        <rFont val="Calibri"/>
        <family val="2"/>
        <scheme val="minor"/>
      </rPr>
      <t xml:space="preserve">VÍA AEREA </t>
    </r>
    <r>
      <rPr>
        <b/>
        <sz val="11"/>
        <rFont val="Calibri"/>
        <family val="2"/>
        <scheme val="minor"/>
      </rPr>
      <t>(Aeropuertos Internacionales Juan Santamaría, Daniel Oduber Q, Tobías Bolaños y Limón), SEGÚN ZONAS Y PAÍSES</t>
    </r>
  </si>
  <si>
    <r>
      <rPr>
        <b/>
        <u/>
        <sz val="11"/>
        <rFont val="Calibri"/>
        <family val="2"/>
        <scheme val="minor"/>
      </rPr>
      <t>VÍA AÉREA</t>
    </r>
    <r>
      <rPr>
        <b/>
        <sz val="11"/>
        <rFont val="Calibri"/>
        <family val="2"/>
        <scheme val="minor"/>
      </rPr>
      <t xml:space="preserve"> SEGÚN ZONAS Y PAÍSES</t>
    </r>
  </si>
  <si>
    <t>Todas las vías</t>
  </si>
  <si>
    <t>LLEGADAS INTERNACIONALES A COSTA RICA POR TODAS LAS VÍAS Y VÍA AÉREA</t>
  </si>
  <si>
    <t>GRÁFICO 4</t>
  </si>
  <si>
    <t>1990-2024</t>
  </si>
  <si>
    <t>1951-2024</t>
  </si>
  <si>
    <t>2024</t>
  </si>
  <si>
    <t>2019-2024</t>
  </si>
  <si>
    <t>2017-2024</t>
  </si>
  <si>
    <t>2023- 2024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</si>
</sst>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_(* #,##0.00_);_(* \(#,##0.00\);_(* &quot;-&quot;??_);_(@_)"/>
    <numFmt numFmtId="166" formatCode="#\ ###\ ###"/>
    <numFmt numFmtId="167" formatCode="0.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</font>
    <font>
      <b/>
      <sz val="11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165" fontId="1" fillId="0" borderId="0" applyFont="0" applyFill="0" applyBorder="0" applyAlignment="0" applyProtection="0"/>
    <xf numFmtId="0" fontId="2" fillId="0" borderId="0"/>
  </cellStyleXfs>
  <cellXfs count="93">
    <xf numFmtId="0" fontId="0" fillId="0" borderId="0" xfId="0"/>
    <xf numFmtId="0" fontId="5" fillId="0" borderId="0" xfId="4" applyFont="1"/>
    <xf numFmtId="0" fontId="5" fillId="0" borderId="0" xfId="4" applyFont="1" applyAlignment="1">
      <alignment horizontal="center"/>
    </xf>
    <xf numFmtId="0" fontId="5" fillId="2" borderId="11" xfId="4" applyFont="1" applyFill="1" applyBorder="1" applyAlignment="1">
      <alignment horizontal="center" vertical="center" wrapText="1"/>
    </xf>
    <xf numFmtId="3" fontId="5" fillId="0" borderId="0" xfId="4" applyNumberFormat="1" applyFont="1"/>
    <xf numFmtId="3" fontId="6" fillId="0" borderId="0" xfId="4" applyNumberFormat="1" applyFont="1"/>
    <xf numFmtId="166" fontId="6" fillId="0" borderId="0" xfId="4" applyNumberFormat="1" applyFont="1" applyAlignment="1">
      <alignment horizontal="right"/>
    </xf>
    <xf numFmtId="166" fontId="5" fillId="0" borderId="0" xfId="4" applyNumberFormat="1" applyFont="1" applyAlignment="1">
      <alignment horizontal="right"/>
    </xf>
    <xf numFmtId="166" fontId="6" fillId="0" borderId="0" xfId="4" applyNumberFormat="1" applyFont="1"/>
    <xf numFmtId="0" fontId="5" fillId="0" borderId="5" xfId="4" applyFont="1" applyBorder="1"/>
    <xf numFmtId="166" fontId="5" fillId="0" borderId="5" xfId="4" applyNumberFormat="1" applyFont="1" applyBorder="1"/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3" fontId="10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10" fillId="0" borderId="0" xfId="1" applyFont="1"/>
    <xf numFmtId="0" fontId="10" fillId="0" borderId="5" xfId="0" applyFont="1" applyBorder="1"/>
    <xf numFmtId="0" fontId="5" fillId="0" borderId="0" xfId="1" applyFont="1"/>
    <xf numFmtId="0" fontId="4" fillId="0" borderId="0" xfId="0" applyFont="1"/>
    <xf numFmtId="0" fontId="6" fillId="3" borderId="3" xfId="4" applyFont="1" applyFill="1" applyBorder="1" applyAlignment="1">
      <alignment horizontal="center" vertical="center"/>
    </xf>
    <xf numFmtId="166" fontId="5" fillId="0" borderId="0" xfId="4" applyNumberFormat="1" applyFont="1"/>
    <xf numFmtId="166" fontId="5" fillId="0" borderId="5" xfId="4" applyNumberFormat="1" applyFont="1" applyBorder="1" applyAlignment="1">
      <alignment horizontal="right"/>
    </xf>
    <xf numFmtId="167" fontId="10" fillId="0" borderId="0" xfId="0" applyNumberFormat="1" applyFont="1" applyAlignment="1">
      <alignment horizontal="center" vertical="center" wrapText="1"/>
    </xf>
    <xf numFmtId="3" fontId="6" fillId="0" borderId="0" xfId="0" applyNumberFormat="1" applyFont="1"/>
    <xf numFmtId="0" fontId="6" fillId="0" borderId="0" xfId="0" applyFont="1"/>
    <xf numFmtId="3" fontId="7" fillId="0" borderId="0" xfId="0" applyNumberFormat="1" applyFont="1"/>
    <xf numFmtId="0" fontId="11" fillId="2" borderId="10" xfId="4" applyFont="1" applyFill="1" applyBorder="1" applyAlignment="1">
      <alignment horizontal="center" vertical="center" wrapText="1"/>
    </xf>
    <xf numFmtId="0" fontId="5" fillId="0" borderId="0" xfId="0" applyFont="1"/>
    <xf numFmtId="3" fontId="5" fillId="0" borderId="0" xfId="0" applyNumberFormat="1" applyFont="1"/>
    <xf numFmtId="167" fontId="6" fillId="0" borderId="0" xfId="4" applyNumberFormat="1" applyFont="1"/>
    <xf numFmtId="167" fontId="5" fillId="0" borderId="0" xfId="4" applyNumberFormat="1" applyFont="1"/>
    <xf numFmtId="0" fontId="5" fillId="0" borderId="5" xfId="0" applyFont="1" applyBorder="1"/>
    <xf numFmtId="3" fontId="5" fillId="0" borderId="5" xfId="0" applyNumberFormat="1" applyFont="1" applyBorder="1"/>
    <xf numFmtId="166" fontId="6" fillId="0" borderId="5" xfId="4" applyNumberFormat="1" applyFont="1" applyBorder="1" applyAlignment="1">
      <alignment horizontal="right"/>
    </xf>
    <xf numFmtId="164" fontId="6" fillId="0" borderId="12" xfId="4" applyNumberFormat="1" applyFont="1" applyBorder="1" applyAlignment="1">
      <alignment horizontal="center"/>
    </xf>
    <xf numFmtId="166" fontId="6" fillId="0" borderId="13" xfId="4" applyNumberFormat="1" applyFont="1" applyBorder="1" applyAlignment="1">
      <alignment horizontal="right"/>
    </xf>
    <xf numFmtId="166" fontId="5" fillId="0" borderId="13" xfId="4" applyNumberFormat="1" applyFont="1" applyBorder="1"/>
    <xf numFmtId="164" fontId="5" fillId="0" borderId="12" xfId="4" applyNumberFormat="1" applyFont="1" applyBorder="1" applyAlignment="1">
      <alignment horizontal="center"/>
    </xf>
    <xf numFmtId="166" fontId="6" fillId="0" borderId="13" xfId="4" applyNumberFormat="1" applyFont="1" applyBorder="1"/>
    <xf numFmtId="166" fontId="5" fillId="0" borderId="15" xfId="4" applyNumberFormat="1" applyFont="1" applyBorder="1"/>
    <xf numFmtId="164" fontId="5" fillId="0" borderId="14" xfId="4" applyNumberFormat="1" applyFont="1" applyBorder="1" applyAlignment="1">
      <alignment horizontal="center"/>
    </xf>
    <xf numFmtId="164" fontId="6" fillId="0" borderId="5" xfId="4" applyNumberFormat="1" applyFont="1" applyBorder="1" applyAlignment="1">
      <alignment horizontal="center"/>
    </xf>
    <xf numFmtId="166" fontId="5" fillId="5" borderId="0" xfId="4" applyNumberFormat="1" applyFont="1" applyFill="1" applyAlignment="1">
      <alignment horizontal="right"/>
    </xf>
    <xf numFmtId="166" fontId="5" fillId="7" borderId="13" xfId="4" applyNumberFormat="1" applyFont="1" applyFill="1" applyBorder="1"/>
    <xf numFmtId="164" fontId="5" fillId="7" borderId="12" xfId="4" applyNumberFormat="1" applyFont="1" applyFill="1" applyBorder="1" applyAlignment="1">
      <alignment horizontal="center"/>
    </xf>
    <xf numFmtId="167" fontId="5" fillId="6" borderId="0" xfId="4" applyNumberFormat="1" applyFont="1" applyFill="1"/>
    <xf numFmtId="166" fontId="6" fillId="0" borderId="0" xfId="4" applyNumberFormat="1" applyFont="1" applyAlignment="1">
      <alignment horizontal="left"/>
    </xf>
    <xf numFmtId="166" fontId="5" fillId="5" borderId="0" xfId="4" applyNumberFormat="1" applyFont="1" applyFill="1" applyAlignment="1">
      <alignment horizontal="left"/>
    </xf>
    <xf numFmtId="166" fontId="5" fillId="0" borderId="0" xfId="4" applyNumberFormat="1" applyFont="1" applyAlignment="1">
      <alignment horizontal="left"/>
    </xf>
    <xf numFmtId="166" fontId="13" fillId="0" borderId="0" xfId="4" applyNumberFormat="1" applyFont="1" applyAlignment="1">
      <alignment horizontal="right"/>
    </xf>
    <xf numFmtId="0" fontId="11" fillId="0" borderId="0" xfId="4" applyFont="1"/>
    <xf numFmtId="0" fontId="16" fillId="0" borderId="0" xfId="0" applyFont="1"/>
    <xf numFmtId="3" fontId="13" fillId="0" borderId="0" xfId="0" quotePrefix="1" applyNumberFormat="1" applyFont="1"/>
    <xf numFmtId="3" fontId="13" fillId="0" borderId="0" xfId="0" applyNumberFormat="1" applyFont="1"/>
    <xf numFmtId="0" fontId="17" fillId="0" borderId="0" xfId="0" applyFont="1"/>
    <xf numFmtId="0" fontId="13" fillId="3" borderId="1" xfId="4" applyFont="1" applyFill="1" applyBorder="1" applyAlignment="1">
      <alignment horizontal="center" vertical="center"/>
    </xf>
    <xf numFmtId="0" fontId="5" fillId="0" borderId="16" xfId="4" applyFont="1" applyBorder="1"/>
    <xf numFmtId="167" fontId="10" fillId="0" borderId="0" xfId="0" applyNumberFormat="1" applyFont="1" applyAlignment="1">
      <alignment horizontal="left" vertical="center" wrapText="1"/>
    </xf>
    <xf numFmtId="167" fontId="10" fillId="0" borderId="0" xfId="0" applyNumberFormat="1" applyFont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3" fontId="10" fillId="0" borderId="5" xfId="0" applyNumberFormat="1" applyFont="1" applyBorder="1" applyAlignment="1">
      <alignment horizontal="center"/>
    </xf>
    <xf numFmtId="3" fontId="10" fillId="0" borderId="5" xfId="0" applyNumberFormat="1" applyFont="1" applyBorder="1"/>
    <xf numFmtId="0" fontId="18" fillId="0" borderId="0" xfId="0" applyFont="1" applyAlignment="1">
      <alignment horizontal="center" vertical="center" wrapText="1"/>
    </xf>
    <xf numFmtId="0" fontId="10" fillId="0" borderId="0" xfId="2" applyFont="1" applyAlignment="1">
      <alignment horizontal="center"/>
    </xf>
    <xf numFmtId="3" fontId="10" fillId="0" borderId="0" xfId="2" applyNumberFormat="1" applyFont="1" applyAlignment="1">
      <alignment horizontal="center"/>
    </xf>
    <xf numFmtId="167" fontId="10" fillId="0" borderId="0" xfId="2" applyNumberFormat="1" applyFont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/>
    </xf>
    <xf numFmtId="0" fontId="5" fillId="4" borderId="4" xfId="4" applyFont="1" applyFill="1" applyBorder="1" applyAlignment="1">
      <alignment horizontal="center" vertical="center" wrapText="1"/>
    </xf>
    <xf numFmtId="0" fontId="5" fillId="2" borderId="9" xfId="4" applyFont="1" applyFill="1" applyBorder="1" applyAlignment="1">
      <alignment horizontal="center" vertical="center" wrapText="1"/>
    </xf>
    <xf numFmtId="0" fontId="5" fillId="4" borderId="17" xfId="4" applyFont="1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0" fontId="5" fillId="0" borderId="3" xfId="4" applyFont="1" applyBorder="1" applyAlignment="1">
      <alignment horizontal="center" vertical="center" wrapText="1"/>
    </xf>
    <xf numFmtId="0" fontId="5" fillId="5" borderId="8" xfId="4" applyFont="1" applyFill="1" applyBorder="1" applyAlignment="1">
      <alignment horizontal="center" vertical="center" wrapText="1"/>
    </xf>
    <xf numFmtId="0" fontId="5" fillId="5" borderId="3" xfId="4" applyFont="1" applyFill="1" applyBorder="1" applyAlignment="1">
      <alignment horizontal="center" vertical="center" wrapText="1"/>
    </xf>
    <xf numFmtId="0" fontId="5" fillId="5" borderId="2" xfId="4" applyFont="1" applyFill="1" applyBorder="1" applyAlignment="1">
      <alignment horizontal="center" vertical="center"/>
    </xf>
    <xf numFmtId="0" fontId="5" fillId="5" borderId="6" xfId="4" applyFont="1" applyFill="1" applyBorder="1" applyAlignment="1">
      <alignment horizontal="center" vertical="center"/>
    </xf>
    <xf numFmtId="0" fontId="5" fillId="2" borderId="7" xfId="4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/>
    </xf>
    <xf numFmtId="0" fontId="6" fillId="3" borderId="1" xfId="4" applyFont="1" applyFill="1" applyBorder="1" applyAlignment="1">
      <alignment horizontal="center" vertical="center"/>
    </xf>
    <xf numFmtId="0" fontId="6" fillId="3" borderId="3" xfId="4" applyFont="1" applyFill="1" applyBorder="1" applyAlignment="1">
      <alignment horizontal="center" vertical="center"/>
    </xf>
  </cellXfs>
  <cellStyles count="5">
    <cellStyle name="Millares 2 2 3" xfId="3" xr:uid="{00000000-0005-0000-0000-000000000000}"/>
    <cellStyle name="Normal" xfId="0" builtinId="0"/>
    <cellStyle name="Normal 10" xfId="4" xr:uid="{00000000-0005-0000-0000-000002000000}"/>
    <cellStyle name="Normal 2" xfId="2" xr:uid="{00000000-0005-0000-0000-000003000000}"/>
    <cellStyle name="Normal 5 83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080948986137016E-2"/>
          <c:y val="6.610635627068355E-2"/>
          <c:w val="0.94926134621141467"/>
          <c:h val="0.83247335387424359"/>
        </c:manualLayout>
      </c:layout>
      <c:lineChart>
        <c:grouping val="standard"/>
        <c:varyColors val="0"/>
        <c:ser>
          <c:idx val="0"/>
          <c:order val="0"/>
          <c:spPr>
            <a:ln w="25400"/>
          </c:spPr>
          <c:marker>
            <c:symbol val="diamond"/>
            <c:size val="5"/>
            <c:spPr>
              <a:solidFill>
                <a:schemeClr val="accent1"/>
              </a:solidFill>
            </c:spPr>
          </c:marker>
          <c:dPt>
            <c:idx val="53"/>
            <c:bubble3D val="0"/>
            <c:spPr>
              <a:ln w="28575"/>
            </c:spPr>
            <c:extLst>
              <c:ext xmlns:c16="http://schemas.microsoft.com/office/drawing/2014/chart" uri="{C3380CC4-5D6E-409C-BE32-E72D297353CC}">
                <c16:uniqueId val="{00000000-9BB8-4489-AAFC-33B00892B77D}"/>
              </c:ext>
            </c:extLst>
          </c:dPt>
          <c:cat>
            <c:numRef>
              <c:f>Llegadas!$B$9:$B$82</c:f>
              <c:numCache>
                <c:formatCode>General</c:formatCode>
                <c:ptCount val="74"/>
                <c:pt idx="0">
                  <c:v>1951</c:v>
                </c:pt>
                <c:pt idx="1">
                  <c:v>1952</c:v>
                </c:pt>
                <c:pt idx="2">
                  <c:v>1953</c:v>
                </c:pt>
                <c:pt idx="3">
                  <c:v>1954</c:v>
                </c:pt>
                <c:pt idx="4">
                  <c:v>1955</c:v>
                </c:pt>
                <c:pt idx="5">
                  <c:v>1956</c:v>
                </c:pt>
                <c:pt idx="6">
                  <c:v>1957</c:v>
                </c:pt>
                <c:pt idx="7">
                  <c:v>1958</c:v>
                </c:pt>
                <c:pt idx="8">
                  <c:v>1959</c:v>
                </c:pt>
                <c:pt idx="9">
                  <c:v>1960</c:v>
                </c:pt>
                <c:pt idx="10">
                  <c:v>1961</c:v>
                </c:pt>
                <c:pt idx="11">
                  <c:v>1962</c:v>
                </c:pt>
                <c:pt idx="12">
                  <c:v>1963</c:v>
                </c:pt>
                <c:pt idx="13">
                  <c:v>1964</c:v>
                </c:pt>
                <c:pt idx="14">
                  <c:v>1965</c:v>
                </c:pt>
                <c:pt idx="15">
                  <c:v>1966</c:v>
                </c:pt>
                <c:pt idx="16">
                  <c:v>1967</c:v>
                </c:pt>
                <c:pt idx="17">
                  <c:v>1968</c:v>
                </c:pt>
                <c:pt idx="18">
                  <c:v>1969</c:v>
                </c:pt>
                <c:pt idx="19">
                  <c:v>1970</c:v>
                </c:pt>
                <c:pt idx="20">
                  <c:v>1971</c:v>
                </c:pt>
                <c:pt idx="21">
                  <c:v>1972</c:v>
                </c:pt>
                <c:pt idx="22">
                  <c:v>1973</c:v>
                </c:pt>
                <c:pt idx="23">
                  <c:v>1974</c:v>
                </c:pt>
                <c:pt idx="24">
                  <c:v>1975</c:v>
                </c:pt>
                <c:pt idx="25">
                  <c:v>1976</c:v>
                </c:pt>
                <c:pt idx="26">
                  <c:v>1977</c:v>
                </c:pt>
                <c:pt idx="27">
                  <c:v>1978</c:v>
                </c:pt>
                <c:pt idx="28">
                  <c:v>1979</c:v>
                </c:pt>
                <c:pt idx="29">
                  <c:v>1980</c:v>
                </c:pt>
                <c:pt idx="30">
                  <c:v>1981</c:v>
                </c:pt>
                <c:pt idx="31">
                  <c:v>1982</c:v>
                </c:pt>
                <c:pt idx="32">
                  <c:v>1983</c:v>
                </c:pt>
                <c:pt idx="33">
                  <c:v>1984</c:v>
                </c:pt>
                <c:pt idx="34">
                  <c:v>1985</c:v>
                </c:pt>
                <c:pt idx="35">
                  <c:v>1986</c:v>
                </c:pt>
                <c:pt idx="36">
                  <c:v>1987</c:v>
                </c:pt>
                <c:pt idx="37">
                  <c:v>1988</c:v>
                </c:pt>
                <c:pt idx="38">
                  <c:v>1989</c:v>
                </c:pt>
                <c:pt idx="39">
                  <c:v>1990</c:v>
                </c:pt>
                <c:pt idx="40">
                  <c:v>1991</c:v>
                </c:pt>
                <c:pt idx="41">
                  <c:v>1992</c:v>
                </c:pt>
                <c:pt idx="42">
                  <c:v>1993</c:v>
                </c:pt>
                <c:pt idx="43">
                  <c:v>1994</c:v>
                </c:pt>
                <c:pt idx="44">
                  <c:v>1995</c:v>
                </c:pt>
                <c:pt idx="45">
                  <c:v>1996</c:v>
                </c:pt>
                <c:pt idx="46">
                  <c:v>1997</c:v>
                </c:pt>
                <c:pt idx="47">
                  <c:v>1998</c:v>
                </c:pt>
                <c:pt idx="48">
                  <c:v>1999</c:v>
                </c:pt>
                <c:pt idx="49">
                  <c:v>2000</c:v>
                </c:pt>
                <c:pt idx="50">
                  <c:v>2001</c:v>
                </c:pt>
                <c:pt idx="51">
                  <c:v>2002</c:v>
                </c:pt>
                <c:pt idx="52">
                  <c:v>2003</c:v>
                </c:pt>
                <c:pt idx="53">
                  <c:v>2004</c:v>
                </c:pt>
                <c:pt idx="54">
                  <c:v>2005</c:v>
                </c:pt>
                <c:pt idx="55">
                  <c:v>2006</c:v>
                </c:pt>
                <c:pt idx="56">
                  <c:v>2007</c:v>
                </c:pt>
                <c:pt idx="57">
                  <c:v>2008</c:v>
                </c:pt>
                <c:pt idx="58">
                  <c:v>2009</c:v>
                </c:pt>
                <c:pt idx="59">
                  <c:v>2010</c:v>
                </c:pt>
                <c:pt idx="60">
                  <c:v>2011</c:v>
                </c:pt>
                <c:pt idx="61">
                  <c:v>2012</c:v>
                </c:pt>
                <c:pt idx="62">
                  <c:v>2013</c:v>
                </c:pt>
                <c:pt idx="63">
                  <c:v>2014</c:v>
                </c:pt>
                <c:pt idx="64">
                  <c:v>2015</c:v>
                </c:pt>
                <c:pt idx="65">
                  <c:v>2016</c:v>
                </c:pt>
                <c:pt idx="66">
                  <c:v>2017</c:v>
                </c:pt>
                <c:pt idx="67">
                  <c:v>2018</c:v>
                </c:pt>
                <c:pt idx="68">
                  <c:v>2019</c:v>
                </c:pt>
                <c:pt idx="69">
                  <c:v>2020</c:v>
                </c:pt>
                <c:pt idx="70">
                  <c:v>2021</c:v>
                </c:pt>
                <c:pt idx="71">
                  <c:v>2022</c:v>
                </c:pt>
                <c:pt idx="72">
                  <c:v>2023</c:v>
                </c:pt>
                <c:pt idx="73">
                  <c:v>2024</c:v>
                </c:pt>
              </c:numCache>
            </c:numRef>
          </c:cat>
          <c:val>
            <c:numRef>
              <c:f>Llegadas!$C$9:$C$82</c:f>
              <c:numCache>
                <c:formatCode>#,##0</c:formatCode>
                <c:ptCount val="74"/>
                <c:pt idx="0">
                  <c:v>20225</c:v>
                </c:pt>
                <c:pt idx="1">
                  <c:v>23441</c:v>
                </c:pt>
                <c:pt idx="2">
                  <c:v>23344</c:v>
                </c:pt>
                <c:pt idx="3">
                  <c:v>19387</c:v>
                </c:pt>
                <c:pt idx="4">
                  <c:v>21637</c:v>
                </c:pt>
                <c:pt idx="5">
                  <c:v>26233</c:v>
                </c:pt>
                <c:pt idx="6">
                  <c:v>31500</c:v>
                </c:pt>
                <c:pt idx="7">
                  <c:v>38908</c:v>
                </c:pt>
                <c:pt idx="8">
                  <c:v>39408</c:v>
                </c:pt>
                <c:pt idx="9">
                  <c:v>42073</c:v>
                </c:pt>
                <c:pt idx="10">
                  <c:v>46468</c:v>
                </c:pt>
                <c:pt idx="11">
                  <c:v>49378</c:v>
                </c:pt>
                <c:pt idx="12">
                  <c:v>61590</c:v>
                </c:pt>
                <c:pt idx="13">
                  <c:v>64205</c:v>
                </c:pt>
                <c:pt idx="14">
                  <c:v>84984</c:v>
                </c:pt>
                <c:pt idx="15">
                  <c:v>98907</c:v>
                </c:pt>
                <c:pt idx="16">
                  <c:v>111116</c:v>
                </c:pt>
                <c:pt idx="17">
                  <c:v>118766</c:v>
                </c:pt>
                <c:pt idx="18">
                  <c:v>121939</c:v>
                </c:pt>
                <c:pt idx="19">
                  <c:v>154867</c:v>
                </c:pt>
                <c:pt idx="20">
                  <c:v>170396</c:v>
                </c:pt>
                <c:pt idx="21">
                  <c:v>202269</c:v>
                </c:pt>
                <c:pt idx="22">
                  <c:v>246825</c:v>
                </c:pt>
                <c:pt idx="23">
                  <c:v>271864</c:v>
                </c:pt>
                <c:pt idx="24">
                  <c:v>297207</c:v>
                </c:pt>
                <c:pt idx="25">
                  <c:v>299039</c:v>
                </c:pt>
                <c:pt idx="26">
                  <c:v>327548</c:v>
                </c:pt>
                <c:pt idx="27">
                  <c:v>340442</c:v>
                </c:pt>
                <c:pt idx="28">
                  <c:v>317724</c:v>
                </c:pt>
                <c:pt idx="29">
                  <c:v>345470</c:v>
                </c:pt>
                <c:pt idx="30">
                  <c:v>333102</c:v>
                </c:pt>
                <c:pt idx="31">
                  <c:v>371582</c:v>
                </c:pt>
                <c:pt idx="32">
                  <c:v>326142</c:v>
                </c:pt>
                <c:pt idx="33">
                  <c:v>273901</c:v>
                </c:pt>
                <c:pt idx="34">
                  <c:v>261552</c:v>
                </c:pt>
                <c:pt idx="35">
                  <c:v>260840</c:v>
                </c:pt>
                <c:pt idx="36">
                  <c:v>277861</c:v>
                </c:pt>
                <c:pt idx="37">
                  <c:v>329386</c:v>
                </c:pt>
                <c:pt idx="38">
                  <c:v>375951</c:v>
                </c:pt>
                <c:pt idx="39">
                  <c:v>435037</c:v>
                </c:pt>
                <c:pt idx="40">
                  <c:v>504649</c:v>
                </c:pt>
                <c:pt idx="41">
                  <c:v>610591</c:v>
                </c:pt>
                <c:pt idx="42">
                  <c:v>684005</c:v>
                </c:pt>
                <c:pt idx="43">
                  <c:v>761448</c:v>
                </c:pt>
                <c:pt idx="44">
                  <c:v>784610</c:v>
                </c:pt>
                <c:pt idx="45">
                  <c:v>781127</c:v>
                </c:pt>
                <c:pt idx="46">
                  <c:v>811490</c:v>
                </c:pt>
                <c:pt idx="47">
                  <c:v>942853</c:v>
                </c:pt>
                <c:pt idx="48">
                  <c:v>1031585</c:v>
                </c:pt>
                <c:pt idx="49">
                  <c:v>1088075</c:v>
                </c:pt>
                <c:pt idx="50">
                  <c:v>1131406</c:v>
                </c:pt>
                <c:pt idx="51">
                  <c:v>1113359</c:v>
                </c:pt>
                <c:pt idx="52">
                  <c:v>1237948</c:v>
                </c:pt>
                <c:pt idx="53">
                  <c:v>1452926</c:v>
                </c:pt>
                <c:pt idx="54">
                  <c:v>1679051</c:v>
                </c:pt>
                <c:pt idx="55">
                  <c:v>1725261</c:v>
                </c:pt>
                <c:pt idx="56">
                  <c:v>1979789</c:v>
                </c:pt>
                <c:pt idx="57">
                  <c:v>2089174</c:v>
                </c:pt>
                <c:pt idx="58">
                  <c:v>1922579</c:v>
                </c:pt>
                <c:pt idx="59">
                  <c:v>2099829</c:v>
                </c:pt>
                <c:pt idx="60">
                  <c:v>2192059</c:v>
                </c:pt>
                <c:pt idx="61">
                  <c:v>2343213</c:v>
                </c:pt>
                <c:pt idx="62">
                  <c:v>2427941</c:v>
                </c:pt>
                <c:pt idx="63">
                  <c:v>2526817</c:v>
                </c:pt>
                <c:pt idx="64">
                  <c:v>2660257</c:v>
                </c:pt>
                <c:pt idx="65">
                  <c:v>2925128</c:v>
                </c:pt>
                <c:pt idx="66">
                  <c:v>2959869</c:v>
                </c:pt>
                <c:pt idx="67">
                  <c:v>3016667</c:v>
                </c:pt>
                <c:pt idx="68">
                  <c:v>3139008</c:v>
                </c:pt>
                <c:pt idx="69">
                  <c:v>1011912</c:v>
                </c:pt>
                <c:pt idx="70">
                  <c:v>1347055</c:v>
                </c:pt>
                <c:pt idx="71">
                  <c:v>2349537</c:v>
                </c:pt>
                <c:pt idx="72">
                  <c:v>2751134</c:v>
                </c:pt>
                <c:pt idx="73">
                  <c:v>2919483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A1-474A-92F7-2D06B23FE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8417360"/>
        <c:axId val="1108411376"/>
      </c:lineChart>
      <c:catAx>
        <c:axId val="110841736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/>
            </a:pPr>
            <a:endParaRPr lang="es-CR"/>
          </a:p>
        </c:txPr>
        <c:crossAx val="1108411376"/>
        <c:crossesAt val="0"/>
        <c:auto val="1"/>
        <c:lblAlgn val="ctr"/>
        <c:lblOffset val="100"/>
        <c:noMultiLvlLbl val="0"/>
      </c:catAx>
      <c:valAx>
        <c:axId val="1108411376"/>
        <c:scaling>
          <c:orientation val="minMax"/>
          <c:max val="3200000"/>
          <c:min val="0"/>
        </c:scaling>
        <c:delete val="0"/>
        <c:axPos val="l"/>
        <c:majorGridlines>
          <c:spPr>
            <a:ln w="3175">
              <a:solidFill>
                <a:schemeClr val="accent1"/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s-CR"/>
          </a:p>
        </c:txPr>
        <c:crossAx val="1108417360"/>
        <c:crosses val="autoZero"/>
        <c:crossBetween val="between"/>
        <c:majorUnit val="200000"/>
        <c:dispUnits>
          <c:builtInUnit val="millions"/>
          <c:dispUnitsLbl>
            <c:layout>
              <c:manualLayout>
                <c:xMode val="edge"/>
                <c:yMode val="edge"/>
                <c:x val="4.7923824538254793E-4"/>
                <c:y val="2.7390763816712402E-3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s-CR"/>
                    <a:t>Llegadas (en millones)</a:t>
                  </a:r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013876628650121E-2"/>
          <c:y val="7.9595222799996534E-2"/>
          <c:w val="0.90045464496310157"/>
          <c:h val="0.749876162223372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Llegadas!$C$7</c:f>
              <c:strCache>
                <c:ptCount val="1"/>
                <c:pt idx="0">
                  <c:v>Llegadas internacionales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Pt>
            <c:idx val="6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24B-4B3F-9329-4E6F8B999152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24B-4B3F-9329-4E6F8B999152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24B-4B3F-9329-4E6F8B999152}"/>
              </c:ext>
            </c:extLst>
          </c:dPt>
          <c:cat>
            <c:numRef>
              <c:f>Llegadas!$B$48:$B$82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Llegadas!$C$48:$C$82</c:f>
              <c:numCache>
                <c:formatCode>#,##0</c:formatCode>
                <c:ptCount val="35"/>
                <c:pt idx="0">
                  <c:v>435037</c:v>
                </c:pt>
                <c:pt idx="1">
                  <c:v>504649</c:v>
                </c:pt>
                <c:pt idx="2">
                  <c:v>610591</c:v>
                </c:pt>
                <c:pt idx="3">
                  <c:v>684005</c:v>
                </c:pt>
                <c:pt idx="4">
                  <c:v>761448</c:v>
                </c:pt>
                <c:pt idx="5">
                  <c:v>784610</c:v>
                </c:pt>
                <c:pt idx="6">
                  <c:v>781127</c:v>
                </c:pt>
                <c:pt idx="7">
                  <c:v>811490</c:v>
                </c:pt>
                <c:pt idx="8">
                  <c:v>942853</c:v>
                </c:pt>
                <c:pt idx="9">
                  <c:v>1031585</c:v>
                </c:pt>
                <c:pt idx="10">
                  <c:v>1088075</c:v>
                </c:pt>
                <c:pt idx="11">
                  <c:v>1131406</c:v>
                </c:pt>
                <c:pt idx="12">
                  <c:v>1113359</c:v>
                </c:pt>
                <c:pt idx="13">
                  <c:v>1237948</c:v>
                </c:pt>
                <c:pt idx="14">
                  <c:v>1452926</c:v>
                </c:pt>
                <c:pt idx="15">
                  <c:v>1679051</c:v>
                </c:pt>
                <c:pt idx="16">
                  <c:v>1725261</c:v>
                </c:pt>
                <c:pt idx="17">
                  <c:v>1979789</c:v>
                </c:pt>
                <c:pt idx="18">
                  <c:v>2089174</c:v>
                </c:pt>
                <c:pt idx="19">
                  <c:v>1922579</c:v>
                </c:pt>
                <c:pt idx="20">
                  <c:v>2099829</c:v>
                </c:pt>
                <c:pt idx="21">
                  <c:v>2192059</c:v>
                </c:pt>
                <c:pt idx="22">
                  <c:v>2343213</c:v>
                </c:pt>
                <c:pt idx="23">
                  <c:v>2427941</c:v>
                </c:pt>
                <c:pt idx="24">
                  <c:v>2526817</c:v>
                </c:pt>
                <c:pt idx="25">
                  <c:v>2660257</c:v>
                </c:pt>
                <c:pt idx="26">
                  <c:v>2925128</c:v>
                </c:pt>
                <c:pt idx="27">
                  <c:v>2959869</c:v>
                </c:pt>
                <c:pt idx="28">
                  <c:v>3016667</c:v>
                </c:pt>
                <c:pt idx="29">
                  <c:v>3139008</c:v>
                </c:pt>
                <c:pt idx="30">
                  <c:v>1011912</c:v>
                </c:pt>
                <c:pt idx="31">
                  <c:v>1347055</c:v>
                </c:pt>
                <c:pt idx="32">
                  <c:v>2349537</c:v>
                </c:pt>
                <c:pt idx="33">
                  <c:v>2751134</c:v>
                </c:pt>
                <c:pt idx="34">
                  <c:v>2919483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56-4B3D-A73C-BAC035E97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1108415184"/>
        <c:axId val="1108415728"/>
      </c:barChart>
      <c:lineChart>
        <c:grouping val="standard"/>
        <c:varyColors val="0"/>
        <c:ser>
          <c:idx val="1"/>
          <c:order val="1"/>
          <c:tx>
            <c:strRef>
              <c:f>Llegadas!$D$7</c:f>
              <c:strCache>
                <c:ptCount val="1"/>
                <c:pt idx="0">
                  <c:v>Variación anual</c:v>
                </c:pt>
              </c:strCache>
            </c:strRef>
          </c:tx>
          <c:spPr>
            <a:ln w="25400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Llegadas!$B$48:$B$82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Llegadas!$E$48:$E$82</c:f>
              <c:numCache>
                <c:formatCode>0.0</c:formatCode>
                <c:ptCount val="35"/>
                <c:pt idx="0">
                  <c:v>15.71640985128381</c:v>
                </c:pt>
                <c:pt idx="1">
                  <c:v>16.001397582274613</c:v>
                </c:pt>
                <c:pt idx="2">
                  <c:v>20.993205178252609</c:v>
                </c:pt>
                <c:pt idx="3">
                  <c:v>12.02343303455177</c:v>
                </c:pt>
                <c:pt idx="4">
                  <c:v>11.321993260283184</c:v>
                </c:pt>
                <c:pt idx="5">
                  <c:v>3.0418360807303979</c:v>
                </c:pt>
                <c:pt idx="6">
                  <c:v>-0.4439148111800767</c:v>
                </c:pt>
                <c:pt idx="7">
                  <c:v>3.8870759812424867</c:v>
                </c:pt>
                <c:pt idx="8">
                  <c:v>16.187876622016294</c:v>
                </c:pt>
                <c:pt idx="9">
                  <c:v>9.4110110483818783</c:v>
                </c:pt>
                <c:pt idx="10">
                  <c:v>5.4760392987490123</c:v>
                </c:pt>
                <c:pt idx="11">
                  <c:v>3.9823541575718586</c:v>
                </c:pt>
                <c:pt idx="12">
                  <c:v>-1.5950949526518332</c:v>
                </c:pt>
                <c:pt idx="13">
                  <c:v>11.190370760913595</c:v>
                </c:pt>
                <c:pt idx="14">
                  <c:v>17.36567287155842</c:v>
                </c:pt>
                <c:pt idx="15">
                  <c:v>15.563421674606964</c:v>
                </c:pt>
                <c:pt idx="16">
                  <c:v>2.7521498751378011</c:v>
                </c:pt>
                <c:pt idx="17">
                  <c:v>14.753014181622376</c:v>
                </c:pt>
                <c:pt idx="18">
                  <c:v>5.5250837336706082</c:v>
                </c:pt>
                <c:pt idx="19">
                  <c:v>-7.9742041591557236</c:v>
                </c:pt>
                <c:pt idx="20">
                  <c:v>9.2193870837037135</c:v>
                </c:pt>
                <c:pt idx="21">
                  <c:v>4.3922624175587632</c:v>
                </c:pt>
                <c:pt idx="22">
                  <c:v>6.8955260784495307</c:v>
                </c:pt>
                <c:pt idx="23">
                  <c:v>3.615889806005685</c:v>
                </c:pt>
                <c:pt idx="24">
                  <c:v>4.072421858686023</c:v>
                </c:pt>
                <c:pt idx="25">
                  <c:v>5.2809522810714036</c:v>
                </c:pt>
                <c:pt idx="26">
                  <c:v>9.9565944192609965</c:v>
                </c:pt>
                <c:pt idx="27">
                  <c:v>1.1876745222773157</c:v>
                </c:pt>
                <c:pt idx="28">
                  <c:v>1.9189362772474052</c:v>
                </c:pt>
                <c:pt idx="29">
                  <c:v>4.0555023143091367</c:v>
                </c:pt>
                <c:pt idx="30">
                  <c:v>-67.763318857422476</c:v>
                </c:pt>
                <c:pt idx="31">
                  <c:v>33.119777213828868</c:v>
                </c:pt>
                <c:pt idx="32">
                  <c:v>74.420272371952152</c:v>
                </c:pt>
                <c:pt idx="33">
                  <c:v>17.092601648750371</c:v>
                </c:pt>
                <c:pt idx="34">
                  <c:v>6.1192584585120171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856-4B3D-A73C-BAC035E97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8416272"/>
        <c:axId val="1108407024"/>
      </c:lineChart>
      <c:catAx>
        <c:axId val="110841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/>
          <a:lstStyle/>
          <a:p>
            <a:pPr>
              <a:defRPr sz="1000"/>
            </a:pPr>
            <a:endParaRPr lang="es-CR"/>
          </a:p>
        </c:txPr>
        <c:crossAx val="1108415728"/>
        <c:crosses val="autoZero"/>
        <c:auto val="1"/>
        <c:lblAlgn val="ctr"/>
        <c:lblOffset val="100"/>
        <c:noMultiLvlLbl val="0"/>
      </c:catAx>
      <c:valAx>
        <c:axId val="11084157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R"/>
                  <a:t>Llegadas (en millones)</a:t>
                </a:r>
              </a:p>
              <a:p>
                <a:pPr>
                  <a:defRPr/>
                </a:pPr>
                <a:endParaRPr lang="es-CR"/>
              </a:p>
            </c:rich>
          </c:tx>
          <c:layout>
            <c:manualLayout>
              <c:xMode val="edge"/>
              <c:yMode val="edge"/>
              <c:x val="4.5871559633027525E-3"/>
              <c:y val="6.2246078320731361E-3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crossAx val="1108415184"/>
        <c:crosses val="autoZero"/>
        <c:crossBetween val="between"/>
        <c:dispUnits>
          <c:builtInUnit val="millions"/>
        </c:dispUnits>
      </c:valAx>
      <c:valAx>
        <c:axId val="1108407024"/>
        <c:scaling>
          <c:orientation val="minMax"/>
        </c:scaling>
        <c:delete val="0"/>
        <c:axPos val="r"/>
        <c:numFmt formatCode="0.0" sourceLinked="1"/>
        <c:majorTickMark val="cross"/>
        <c:minorTickMark val="none"/>
        <c:tickLblPos val="nextTo"/>
        <c:crossAx val="1108416272"/>
        <c:crosses val="max"/>
        <c:crossBetween val="between"/>
      </c:valAx>
      <c:catAx>
        <c:axId val="110841627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R"/>
                  <a:t>Variación %</a:t>
                </a:r>
              </a:p>
            </c:rich>
          </c:tx>
          <c:layout>
            <c:manualLayout>
              <c:xMode val="edge"/>
              <c:yMode val="edge"/>
              <c:x val="0.91109333237015155"/>
              <c:y val="1.3650731815301291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108407024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b"/>
      <c:layout>
        <c:manualLayout>
          <c:xMode val="edge"/>
          <c:yMode val="edge"/>
          <c:x val="0.2490345113442613"/>
          <c:y val="0.92550159582241298"/>
          <c:w val="0.5113456861470298"/>
          <c:h val="5.1965234432647875E-2"/>
        </c:manualLayout>
      </c:layout>
      <c:overlay val="0"/>
      <c:txPr>
        <a:bodyPr/>
        <a:lstStyle/>
        <a:p>
          <a:pPr>
            <a:defRPr sz="1050"/>
          </a:pPr>
          <a:endParaRPr lang="es-C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2389604208943232E-4"/>
          <c:y val="0.26034615979788328"/>
          <c:w val="0.99776644272183579"/>
          <c:h val="0.66359800415650638"/>
        </c:manualLayout>
      </c:layout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B397-43A0-8D9A-D0D096D7FE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B397-43A0-8D9A-D0D096D7FE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B397-43A0-8D9A-D0D096D7FE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B397-43A0-8D9A-D0D096D7FE4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B397-43A0-8D9A-D0D096D7FE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B397-43A0-8D9A-D0D096D7FE47}"/>
              </c:ext>
            </c:extLst>
          </c:dPt>
          <c:dLbls>
            <c:dLbl>
              <c:idx val="0"/>
              <c:layout>
                <c:manualLayout>
                  <c:x val="-0.21360035332457089"/>
                  <c:y val="-0.1854584825173855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423494798970199"/>
                      <c:h val="0.145121167345991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397-43A0-8D9A-D0D096D7FE47}"/>
                </c:ext>
              </c:extLst>
            </c:dLbl>
            <c:dLbl>
              <c:idx val="1"/>
              <c:layout>
                <c:manualLayout>
                  <c:x val="0.15798518960185051"/>
                  <c:y val="2.703008981981329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97-43A0-8D9A-D0D096D7FE47}"/>
                </c:ext>
              </c:extLst>
            </c:dLbl>
            <c:dLbl>
              <c:idx val="2"/>
              <c:layout>
                <c:manualLayout>
                  <c:x val="-4.2380225066167267E-2"/>
                  <c:y val="1.9416064403083005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42769331655115"/>
                      <c:h val="0.145121167345991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397-43A0-8D9A-D0D096D7FE47}"/>
                </c:ext>
              </c:extLst>
            </c:dLbl>
            <c:dLbl>
              <c:idx val="3"/>
              <c:layout>
                <c:manualLayout>
                  <c:x val="-3.6066613683479937E-2"/>
                  <c:y val="-0.10152181513239031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97-43A0-8D9A-D0D096D7FE47}"/>
                </c:ext>
              </c:extLst>
            </c:dLbl>
            <c:dLbl>
              <c:idx val="4"/>
              <c:layout>
                <c:manualLayout>
                  <c:x val="3.2311328278009574E-2"/>
                  <c:y val="-7.6358824917795012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97-43A0-8D9A-D0D096D7FE47}"/>
                </c:ext>
              </c:extLst>
            </c:dLbl>
            <c:dLbl>
              <c:idx val="5"/>
              <c:layout>
                <c:manualLayout>
                  <c:x val="0.18824864766639393"/>
                  <c:y val="-7.9675421132951972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97-43A0-8D9A-D0D096D7FE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Dist_vía_aérea!$C$34:$C$39</c:f>
              <c:strCache>
                <c:ptCount val="6"/>
                <c:pt idx="0">
                  <c:v>AMÉRICA DEL NORTE</c:v>
                </c:pt>
                <c:pt idx="1">
                  <c:v>EUROPA</c:v>
                </c:pt>
                <c:pt idx="2">
                  <c:v>AMÉRICA DEL SUR</c:v>
                </c:pt>
                <c:pt idx="3">
                  <c:v>AMÉRICA CENTRAL</c:v>
                </c:pt>
                <c:pt idx="4">
                  <c:v>CARIBE</c:v>
                </c:pt>
                <c:pt idx="5">
                  <c:v>OTRAS ZONAS*</c:v>
                </c:pt>
              </c:strCache>
            </c:strRef>
          </c:cat>
          <c:val>
            <c:numRef>
              <c:f>Dist_vía_aérea!$D$34:$D$39</c:f>
              <c:numCache>
                <c:formatCode>#\ ###\ ###</c:formatCode>
                <c:ptCount val="6"/>
                <c:pt idx="0">
                  <c:v>1936937</c:v>
                </c:pt>
                <c:pt idx="1">
                  <c:v>428637</c:v>
                </c:pt>
                <c:pt idx="2">
                  <c:v>126770</c:v>
                </c:pt>
                <c:pt idx="3">
                  <c:v>103945</c:v>
                </c:pt>
                <c:pt idx="4">
                  <c:v>10303</c:v>
                </c:pt>
                <c:pt idx="5">
                  <c:v>54896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397-43A0-8D9A-D0D096D7FE4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651677699155447E-3"/>
          <c:y val="8.7529173119288053E-2"/>
          <c:w val="0.99480146013476234"/>
          <c:h val="0.803606015660784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Todas_vías_y_aérea!$D$31</c:f>
              <c:strCache>
                <c:ptCount val="1"/>
                <c:pt idx="0">
                  <c:v>Todas las vías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Todas_vías_y_aérea!$C$32:$C$37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Todas_vías_y_aérea!$D$32:$D$37</c:f>
              <c:numCache>
                <c:formatCode>#,##0</c:formatCode>
                <c:ptCount val="6"/>
                <c:pt idx="0">
                  <c:v>3139008</c:v>
                </c:pt>
                <c:pt idx="1">
                  <c:v>1011912</c:v>
                </c:pt>
                <c:pt idx="2">
                  <c:v>1347055</c:v>
                </c:pt>
                <c:pt idx="3">
                  <c:v>2349537</c:v>
                </c:pt>
                <c:pt idx="4">
                  <c:v>2751134</c:v>
                </c:pt>
                <c:pt idx="5">
                  <c:v>2919483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3F-4A10-80F0-411665F7CEFD}"/>
            </c:ext>
          </c:extLst>
        </c:ser>
        <c:ser>
          <c:idx val="1"/>
          <c:order val="1"/>
          <c:tx>
            <c:strRef>
              <c:f>Todas_vías_y_aérea!$E$31</c:f>
              <c:strCache>
                <c:ptCount val="1"/>
                <c:pt idx="0">
                  <c:v>Vía aérea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Todas_vías_y_aérea!$C$32:$C$37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Todas_vías_y_aérea!$E$32:$E$37</c:f>
              <c:numCache>
                <c:formatCode>#,##0</c:formatCode>
                <c:ptCount val="6"/>
                <c:pt idx="0">
                  <c:v>2418300</c:v>
                </c:pt>
                <c:pt idx="1">
                  <c:v>789833</c:v>
                </c:pt>
                <c:pt idx="2">
                  <c:v>1270483</c:v>
                </c:pt>
                <c:pt idx="3">
                  <c:v>2117960</c:v>
                </c:pt>
                <c:pt idx="4">
                  <c:v>2471150</c:v>
                </c:pt>
                <c:pt idx="5">
                  <c:v>2661488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3F-4A10-80F0-411665F7C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1108415184"/>
        <c:axId val="1108415728"/>
      </c:barChart>
      <c:catAx>
        <c:axId val="110841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anchor="ctr" anchorCtr="0"/>
          <a:lstStyle/>
          <a:p>
            <a:pPr>
              <a:defRPr sz="1400"/>
            </a:pPr>
            <a:endParaRPr lang="es-CR"/>
          </a:p>
        </c:txPr>
        <c:crossAx val="1108415728"/>
        <c:crosses val="autoZero"/>
        <c:auto val="1"/>
        <c:lblAlgn val="ctr"/>
        <c:lblOffset val="100"/>
        <c:noMultiLvlLbl val="0"/>
      </c:catAx>
      <c:valAx>
        <c:axId val="1108415728"/>
        <c:scaling>
          <c:orientation val="minMax"/>
        </c:scaling>
        <c:delete val="1"/>
        <c:axPos val="l"/>
        <c:numFmt formatCode="#,##0" sourceLinked="0"/>
        <c:majorTickMark val="out"/>
        <c:minorTickMark val="none"/>
        <c:tickLblPos val="nextTo"/>
        <c:crossAx val="1108415184"/>
        <c:crosses val="autoZero"/>
        <c:crossBetween val="between"/>
      </c:valAx>
      <c:spPr>
        <a:noFill/>
      </c:spPr>
    </c:plotArea>
    <c:legend>
      <c:legendPos val="t"/>
      <c:layout>
        <c:manualLayout>
          <c:xMode val="edge"/>
          <c:yMode val="edge"/>
          <c:x val="0.25609480727206668"/>
          <c:y val="3.7839751636396632E-3"/>
          <c:w val="0.49420474470315484"/>
          <c:h val="0.11208868396483995"/>
        </c:manualLayout>
      </c:layout>
      <c:overlay val="0"/>
      <c:txPr>
        <a:bodyPr/>
        <a:lstStyle/>
        <a:p>
          <a:pPr>
            <a:defRPr sz="1600"/>
          </a:pPr>
          <a:endParaRPr lang="es-C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ct.go.cr/" TargetMode="Externa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://www.ict.go.cr/" TargetMode="External"/><Relationship Id="rId1" Type="http://schemas.openxmlformats.org/officeDocument/2006/relationships/chart" Target="../charts/chart3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6</xdr:row>
      <xdr:rowOff>41275</xdr:rowOff>
    </xdr:from>
    <xdr:to>
      <xdr:col>20</xdr:col>
      <xdr:colOff>504825</xdr:colOff>
      <xdr:row>36</xdr:row>
      <xdr:rowOff>127000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25400</xdr:colOff>
      <xdr:row>44</xdr:row>
      <xdr:rowOff>31747</xdr:rowOff>
    </xdr:from>
    <xdr:to>
      <xdr:col>20</xdr:col>
      <xdr:colOff>419100</xdr:colOff>
      <xdr:row>70</xdr:row>
      <xdr:rowOff>31750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400050</xdr:colOff>
      <xdr:row>0</xdr:row>
      <xdr:rowOff>85725</xdr:rowOff>
    </xdr:from>
    <xdr:to>
      <xdr:col>20</xdr:col>
      <xdr:colOff>479430</xdr:colOff>
      <xdr:row>4</xdr:row>
      <xdr:rowOff>95938</xdr:rowOff>
    </xdr:to>
    <xdr:pic>
      <xdr:nvPicPr>
        <xdr:cNvPr id="6" name="Imagen 5" descr="Instituto Costarricense de Turism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849350" y="85725"/>
          <a:ext cx="2361570" cy="758878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6</xdr:col>
      <xdr:colOff>647909</xdr:colOff>
      <xdr:row>77</xdr:row>
      <xdr:rowOff>26879</xdr:rowOff>
    </xdr:from>
    <xdr:to>
      <xdr:col>19</xdr:col>
      <xdr:colOff>710715</xdr:colOff>
      <xdr:row>82</xdr:row>
      <xdr:rowOff>17779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3B9371-043C-4B40-B7B8-6FB135639368}"/>
            </a:ext>
            <a:ext uri="{147F2762-F138-4A5C-976F-8EAC2B608ADB}">
              <a16:predDERef xmlns:a16="http://schemas.microsoft.com/office/drawing/2014/main" pred="{5EA6FE48-81A5-40B7-9109-90A8CA6C6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54909" y="13504754"/>
          <a:ext cx="10178991" cy="864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169545</xdr:colOff>
      <xdr:row>1</xdr:row>
      <xdr:rowOff>15240</xdr:rowOff>
    </xdr:from>
    <xdr:to>
      <xdr:col>32</xdr:col>
      <xdr:colOff>457867</xdr:colOff>
      <xdr:row>5</xdr:row>
      <xdr:rowOff>53340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EB7D10-A8FD-43B5-818D-6C02F8729D7B}"/>
            </a:ext>
            <a:ext uri="{147F2762-F138-4A5C-976F-8EAC2B608ADB}">
              <a16:predDERef xmlns:a16="http://schemas.microsoft.com/office/drawing/2014/main" pred="{5EA6FE48-81A5-40B7-9109-90A8CA6C6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6595" y="196215"/>
          <a:ext cx="8698897" cy="7581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1904</xdr:colOff>
      <xdr:row>1</xdr:row>
      <xdr:rowOff>7619</xdr:rowOff>
    </xdr:from>
    <xdr:to>
      <xdr:col>32</xdr:col>
      <xdr:colOff>284511</xdr:colOff>
      <xdr:row>5</xdr:row>
      <xdr:rowOff>30479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52F899-1E9D-491D-B144-0CDAD1BD3D08}"/>
            </a:ext>
            <a:ext uri="{147F2762-F138-4A5C-976F-8EAC2B608ADB}">
              <a16:predDERef xmlns:a16="http://schemas.microsoft.com/office/drawing/2014/main" pred="{5EA6FE48-81A5-40B7-9109-90A8CA6C6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88954" y="188594"/>
          <a:ext cx="8696992" cy="7486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52823</xdr:colOff>
      <xdr:row>9</xdr:row>
      <xdr:rowOff>47626</xdr:rowOff>
    </xdr:from>
    <xdr:to>
      <xdr:col>6</xdr:col>
      <xdr:colOff>1038225</xdr:colOff>
      <xdr:row>29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809625</xdr:colOff>
      <xdr:row>0</xdr:row>
      <xdr:rowOff>38100</xdr:rowOff>
    </xdr:from>
    <xdr:to>
      <xdr:col>6</xdr:col>
      <xdr:colOff>1045215</xdr:colOff>
      <xdr:row>4</xdr:row>
      <xdr:rowOff>34978</xdr:rowOff>
    </xdr:to>
    <xdr:pic>
      <xdr:nvPicPr>
        <xdr:cNvPr id="8" name="Imagen 7" descr="Instituto Costarricense de Turism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86300" y="38100"/>
          <a:ext cx="2361570" cy="758878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</xdr:col>
      <xdr:colOff>91743</xdr:colOff>
      <xdr:row>43</xdr:row>
      <xdr:rowOff>152400</xdr:rowOff>
    </xdr:from>
    <xdr:to>
      <xdr:col>6</xdr:col>
      <xdr:colOff>1028042</xdr:colOff>
      <xdr:row>47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CF6E6F-3FCA-461A-B719-59C5B3553479}"/>
            </a:ext>
            <a:ext uri="{147F2762-F138-4A5C-976F-8EAC2B608ADB}">
              <a16:predDERef xmlns:a16="http://schemas.microsoft.com/office/drawing/2014/main" pred="{5EA6FE48-81A5-40B7-9109-90A8CA6C6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2268" y="8077200"/>
          <a:ext cx="6717974" cy="571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28365</xdr:colOff>
      <xdr:row>8</xdr:row>
      <xdr:rowOff>134619</xdr:rowOff>
    </xdr:from>
    <xdr:to>
      <xdr:col>11</xdr:col>
      <xdr:colOff>677970</xdr:colOff>
      <xdr:row>28</xdr:row>
      <xdr:rowOff>180974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A4D56FBD-D74B-4784-B189-815A09418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5716</xdr:colOff>
      <xdr:row>0</xdr:row>
      <xdr:rowOff>104141</xdr:rowOff>
    </xdr:from>
    <xdr:to>
      <xdr:col>11</xdr:col>
      <xdr:colOff>78105</xdr:colOff>
      <xdr:row>4</xdr:row>
      <xdr:rowOff>16533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482890F-E33F-4D81-B50A-95F06743C43B}"/>
            </a:ext>
            <a:ext uri="{147F2762-F138-4A5C-976F-8EAC2B608ADB}">
              <a16:predDERef xmlns:a16="http://schemas.microsoft.com/office/drawing/2014/main" pred="{5EA6FE48-81A5-40B7-9109-90A8CA6C6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6866" y="104141"/>
          <a:ext cx="7187564" cy="598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Q117"/>
  <sheetViews>
    <sheetView tabSelected="1" zoomScaleNormal="100" workbookViewId="0"/>
  </sheetViews>
  <sheetFormatPr baseColWidth="10" defaultColWidth="11.44140625" defaultRowHeight="14.4" x14ac:dyDescent="0.3"/>
  <cols>
    <col min="1" max="1" width="5.6640625" style="14" customWidth="1"/>
    <col min="2" max="2" width="13" style="14" customWidth="1"/>
    <col min="3" max="3" width="21.5546875" style="13" customWidth="1"/>
    <col min="4" max="4" width="13.44140625" style="13" customWidth="1"/>
    <col min="5" max="5" width="13.44140625" style="14" customWidth="1"/>
    <col min="6" max="6" width="8.88671875" style="14" customWidth="1"/>
    <col min="7" max="7" width="11.44140625" style="14" customWidth="1"/>
    <col min="8" max="8" width="11.44140625" style="13" customWidth="1"/>
    <col min="9" max="9" width="11.44140625" style="14"/>
    <col min="10" max="11" width="11.44140625" style="14" customWidth="1"/>
    <col min="12" max="20" width="11.44140625" style="14"/>
    <col min="21" max="21" width="8.44140625" style="14" customWidth="1"/>
    <col min="22" max="16384" width="11.44140625" style="14"/>
  </cols>
  <sheetData>
    <row r="3" spans="2:7" x14ac:dyDescent="0.3">
      <c r="B3" s="28" t="s">
        <v>0</v>
      </c>
      <c r="G3" s="28" t="s">
        <v>1</v>
      </c>
    </row>
    <row r="4" spans="2:7" x14ac:dyDescent="0.3">
      <c r="B4" s="28" t="s">
        <v>2</v>
      </c>
      <c r="C4" s="11"/>
      <c r="D4" s="11"/>
      <c r="E4" s="11"/>
      <c r="G4" s="28" t="s">
        <v>3</v>
      </c>
    </row>
    <row r="5" spans="2:7" ht="15.6" x14ac:dyDescent="0.3">
      <c r="B5" s="59" t="s">
        <v>102</v>
      </c>
      <c r="C5" s="11"/>
      <c r="D5" s="11"/>
      <c r="E5" s="11"/>
      <c r="G5" s="58" t="s">
        <v>102</v>
      </c>
    </row>
    <row r="6" spans="2:7" ht="9" customHeight="1" thickBot="1" x14ac:dyDescent="0.35">
      <c r="B6" s="15" t="s">
        <v>4</v>
      </c>
    </row>
    <row r="7" spans="2:7" ht="15.75" customHeight="1" x14ac:dyDescent="0.3">
      <c r="B7" s="74" t="s">
        <v>5</v>
      </c>
      <c r="C7" s="76" t="s">
        <v>6</v>
      </c>
      <c r="D7" s="78" t="s">
        <v>7</v>
      </c>
      <c r="E7" s="78"/>
      <c r="F7" s="12"/>
    </row>
    <row r="8" spans="2:7" x14ac:dyDescent="0.3">
      <c r="B8" s="75"/>
      <c r="C8" s="77"/>
      <c r="D8" s="16" t="s">
        <v>8</v>
      </c>
      <c r="E8" s="16" t="s">
        <v>9</v>
      </c>
      <c r="F8" s="12"/>
    </row>
    <row r="9" spans="2:7" ht="13.5" customHeight="1" x14ac:dyDescent="0.3">
      <c r="B9" s="17">
        <v>1951</v>
      </c>
      <c r="C9" s="18">
        <v>20225</v>
      </c>
      <c r="D9" s="18" t="s">
        <v>10</v>
      </c>
      <c r="E9" s="19" t="s">
        <v>10</v>
      </c>
      <c r="F9" s="17"/>
    </row>
    <row r="10" spans="2:7" ht="13.5" customHeight="1" x14ac:dyDescent="0.3">
      <c r="B10" s="17">
        <v>1952</v>
      </c>
      <c r="C10" s="18">
        <v>23441</v>
      </c>
      <c r="D10" s="18">
        <f t="shared" ref="D10:D44" si="0">C10-C9</f>
        <v>3216</v>
      </c>
      <c r="E10" s="27">
        <f>(C10-C9)/C9*100</f>
        <v>15.901112484548827</v>
      </c>
      <c r="F10" s="27"/>
    </row>
    <row r="11" spans="2:7" ht="13.5" customHeight="1" x14ac:dyDescent="0.3">
      <c r="B11" s="17">
        <v>1953</v>
      </c>
      <c r="C11" s="18">
        <v>23344</v>
      </c>
      <c r="D11" s="18">
        <f t="shared" si="0"/>
        <v>-97</v>
      </c>
      <c r="E11" s="27">
        <f t="shared" ref="E11:E50" si="1">(C11-C10)/C10*100</f>
        <v>-0.41380487180581033</v>
      </c>
      <c r="F11" s="27"/>
    </row>
    <row r="12" spans="2:7" ht="13.5" customHeight="1" x14ac:dyDescent="0.3">
      <c r="B12" s="17">
        <v>1954</v>
      </c>
      <c r="C12" s="18">
        <v>19387</v>
      </c>
      <c r="D12" s="18">
        <f t="shared" si="0"/>
        <v>-3957</v>
      </c>
      <c r="E12" s="27">
        <f t="shared" si="1"/>
        <v>-16.950822481151473</v>
      </c>
      <c r="F12" s="27"/>
    </row>
    <row r="13" spans="2:7" ht="13.5" customHeight="1" x14ac:dyDescent="0.3">
      <c r="B13" s="17">
        <v>1955</v>
      </c>
      <c r="C13" s="18">
        <v>21637</v>
      </c>
      <c r="D13" s="18">
        <f t="shared" si="0"/>
        <v>2250</v>
      </c>
      <c r="E13" s="27">
        <f t="shared" si="1"/>
        <v>11.60571516995925</v>
      </c>
      <c r="F13" s="27"/>
    </row>
    <row r="14" spans="2:7" ht="13.5" customHeight="1" x14ac:dyDescent="0.3">
      <c r="B14" s="17">
        <v>1956</v>
      </c>
      <c r="C14" s="18">
        <v>26233</v>
      </c>
      <c r="D14" s="18">
        <f t="shared" si="0"/>
        <v>4596</v>
      </c>
      <c r="E14" s="27">
        <f t="shared" si="1"/>
        <v>21.2413920598974</v>
      </c>
      <c r="F14" s="27"/>
    </row>
    <row r="15" spans="2:7" ht="13.5" customHeight="1" x14ac:dyDescent="0.3">
      <c r="B15" s="17">
        <v>1957</v>
      </c>
      <c r="C15" s="18">
        <v>31500</v>
      </c>
      <c r="D15" s="18">
        <f t="shared" si="0"/>
        <v>5267</v>
      </c>
      <c r="E15" s="27">
        <f t="shared" si="1"/>
        <v>20.077764647581294</v>
      </c>
      <c r="F15" s="27"/>
    </row>
    <row r="16" spans="2:7" ht="13.5" customHeight="1" x14ac:dyDescent="0.3">
      <c r="B16" s="17">
        <v>1958</v>
      </c>
      <c r="C16" s="18">
        <v>38908</v>
      </c>
      <c r="D16" s="18">
        <f t="shared" si="0"/>
        <v>7408</v>
      </c>
      <c r="E16" s="27">
        <f t="shared" si="1"/>
        <v>23.517460317460319</v>
      </c>
      <c r="F16" s="27"/>
    </row>
    <row r="17" spans="2:6" ht="13.5" customHeight="1" x14ac:dyDescent="0.3">
      <c r="B17" s="17">
        <v>1959</v>
      </c>
      <c r="C17" s="18">
        <v>39408</v>
      </c>
      <c r="D17" s="18">
        <f t="shared" si="0"/>
        <v>500</v>
      </c>
      <c r="E17" s="27">
        <f t="shared" si="1"/>
        <v>1.285082759329701</v>
      </c>
      <c r="F17" s="27"/>
    </row>
    <row r="18" spans="2:6" ht="13.5" customHeight="1" x14ac:dyDescent="0.3">
      <c r="B18" s="17">
        <v>1960</v>
      </c>
      <c r="C18" s="18">
        <v>42073</v>
      </c>
      <c r="D18" s="18">
        <f t="shared" si="0"/>
        <v>2665</v>
      </c>
      <c r="E18" s="27">
        <f t="shared" si="1"/>
        <v>6.7625862768980918</v>
      </c>
      <c r="F18" s="27"/>
    </row>
    <row r="19" spans="2:6" ht="13.5" customHeight="1" x14ac:dyDescent="0.3">
      <c r="B19" s="17">
        <v>1961</v>
      </c>
      <c r="C19" s="18">
        <v>46468</v>
      </c>
      <c r="D19" s="18">
        <f t="shared" si="0"/>
        <v>4395</v>
      </c>
      <c r="E19" s="27">
        <f t="shared" si="1"/>
        <v>10.446129346611842</v>
      </c>
      <c r="F19" s="27"/>
    </row>
    <row r="20" spans="2:6" ht="13.5" customHeight="1" x14ac:dyDescent="0.3">
      <c r="B20" s="17">
        <v>1962</v>
      </c>
      <c r="C20" s="18">
        <v>49378</v>
      </c>
      <c r="D20" s="18">
        <f t="shared" si="0"/>
        <v>2910</v>
      </c>
      <c r="E20" s="27">
        <f t="shared" si="1"/>
        <v>6.2623741069122847</v>
      </c>
      <c r="F20" s="27"/>
    </row>
    <row r="21" spans="2:6" ht="13.5" customHeight="1" x14ac:dyDescent="0.3">
      <c r="B21" s="17">
        <v>1963</v>
      </c>
      <c r="C21" s="18">
        <v>61590</v>
      </c>
      <c r="D21" s="18">
        <f t="shared" si="0"/>
        <v>12212</v>
      </c>
      <c r="E21" s="27">
        <f t="shared" si="1"/>
        <v>24.731661873708941</v>
      </c>
      <c r="F21" s="27"/>
    </row>
    <row r="22" spans="2:6" ht="13.5" customHeight="1" x14ac:dyDescent="0.3">
      <c r="B22" s="17">
        <v>1964</v>
      </c>
      <c r="C22" s="18">
        <v>64205</v>
      </c>
      <c r="D22" s="18">
        <f t="shared" si="0"/>
        <v>2615</v>
      </c>
      <c r="E22" s="27">
        <f t="shared" si="1"/>
        <v>4.2458191264815719</v>
      </c>
      <c r="F22" s="27"/>
    </row>
    <row r="23" spans="2:6" ht="13.5" customHeight="1" x14ac:dyDescent="0.3">
      <c r="B23" s="17">
        <v>1965</v>
      </c>
      <c r="C23" s="18">
        <v>84984</v>
      </c>
      <c r="D23" s="18">
        <f t="shared" si="0"/>
        <v>20779</v>
      </c>
      <c r="E23" s="27">
        <f t="shared" si="1"/>
        <v>32.363523090102014</v>
      </c>
      <c r="F23" s="27"/>
    </row>
    <row r="24" spans="2:6" ht="13.5" customHeight="1" x14ac:dyDescent="0.3">
      <c r="B24" s="17">
        <v>1966</v>
      </c>
      <c r="C24" s="18">
        <v>98907</v>
      </c>
      <c r="D24" s="18">
        <f t="shared" si="0"/>
        <v>13923</v>
      </c>
      <c r="E24" s="27">
        <f t="shared" si="1"/>
        <v>16.383083874611692</v>
      </c>
      <c r="F24" s="27"/>
    </row>
    <row r="25" spans="2:6" ht="13.5" customHeight="1" x14ac:dyDescent="0.3">
      <c r="B25" s="17">
        <v>1967</v>
      </c>
      <c r="C25" s="18">
        <v>111116</v>
      </c>
      <c r="D25" s="18">
        <f t="shared" si="0"/>
        <v>12209</v>
      </c>
      <c r="E25" s="27">
        <f t="shared" si="1"/>
        <v>12.34391903505313</v>
      </c>
      <c r="F25" s="27"/>
    </row>
    <row r="26" spans="2:6" ht="13.5" customHeight="1" x14ac:dyDescent="0.3">
      <c r="B26" s="17">
        <v>1968</v>
      </c>
      <c r="C26" s="18">
        <v>118766</v>
      </c>
      <c r="D26" s="18">
        <f t="shared" si="0"/>
        <v>7650</v>
      </c>
      <c r="E26" s="27">
        <f t="shared" si="1"/>
        <v>6.8846970733287733</v>
      </c>
      <c r="F26" s="27"/>
    </row>
    <row r="27" spans="2:6" ht="13.5" customHeight="1" x14ac:dyDescent="0.3">
      <c r="B27" s="17">
        <v>1969</v>
      </c>
      <c r="C27" s="18">
        <v>121939</v>
      </c>
      <c r="D27" s="18">
        <f t="shared" si="0"/>
        <v>3173</v>
      </c>
      <c r="E27" s="27">
        <f t="shared" si="1"/>
        <v>2.6716400316588924</v>
      </c>
      <c r="F27" s="27"/>
    </row>
    <row r="28" spans="2:6" ht="13.5" customHeight="1" x14ac:dyDescent="0.3">
      <c r="B28" s="17">
        <v>1970</v>
      </c>
      <c r="C28" s="18">
        <v>154867</v>
      </c>
      <c r="D28" s="18">
        <f t="shared" si="0"/>
        <v>32928</v>
      </c>
      <c r="E28" s="27">
        <f t="shared" si="1"/>
        <v>27.003665767309887</v>
      </c>
      <c r="F28" s="27"/>
    </row>
    <row r="29" spans="2:6" ht="13.5" customHeight="1" x14ac:dyDescent="0.3">
      <c r="B29" s="17">
        <v>1971</v>
      </c>
      <c r="C29" s="18">
        <v>170396</v>
      </c>
      <c r="D29" s="18">
        <f t="shared" si="0"/>
        <v>15529</v>
      </c>
      <c r="E29" s="27">
        <f t="shared" si="1"/>
        <v>10.027313759548516</v>
      </c>
      <c r="F29" s="27"/>
    </row>
    <row r="30" spans="2:6" ht="13.5" customHeight="1" x14ac:dyDescent="0.3">
      <c r="B30" s="17">
        <v>1972</v>
      </c>
      <c r="C30" s="18">
        <v>202269</v>
      </c>
      <c r="D30" s="18">
        <f t="shared" si="0"/>
        <v>31873</v>
      </c>
      <c r="E30" s="27">
        <f t="shared" si="1"/>
        <v>18.705251296978805</v>
      </c>
      <c r="F30" s="27"/>
    </row>
    <row r="31" spans="2:6" ht="13.5" customHeight="1" x14ac:dyDescent="0.3">
      <c r="B31" s="17">
        <v>1973</v>
      </c>
      <c r="C31" s="18">
        <v>246825</v>
      </c>
      <c r="D31" s="18">
        <f t="shared" si="0"/>
        <v>44556</v>
      </c>
      <c r="E31" s="27">
        <f t="shared" si="1"/>
        <v>22.028091304154369</v>
      </c>
      <c r="F31" s="27"/>
    </row>
    <row r="32" spans="2:6" ht="13.5" customHeight="1" x14ac:dyDescent="0.3">
      <c r="B32" s="17">
        <v>1974</v>
      </c>
      <c r="C32" s="18">
        <v>271864</v>
      </c>
      <c r="D32" s="18">
        <f t="shared" si="0"/>
        <v>25039</v>
      </c>
      <c r="E32" s="27">
        <f t="shared" si="1"/>
        <v>10.144434315810798</v>
      </c>
      <c r="F32" s="27"/>
    </row>
    <row r="33" spans="2:8" ht="13.5" customHeight="1" x14ac:dyDescent="0.3">
      <c r="B33" s="17">
        <v>1975</v>
      </c>
      <c r="C33" s="18">
        <v>297207</v>
      </c>
      <c r="D33" s="18">
        <f t="shared" si="0"/>
        <v>25343</v>
      </c>
      <c r="E33" s="27">
        <f t="shared" si="1"/>
        <v>9.3219403819556828</v>
      </c>
      <c r="F33" s="27"/>
    </row>
    <row r="34" spans="2:8" ht="13.5" customHeight="1" x14ac:dyDescent="0.3">
      <c r="B34" s="17">
        <v>1976</v>
      </c>
      <c r="C34" s="18">
        <v>299039</v>
      </c>
      <c r="D34" s="18">
        <f t="shared" si="0"/>
        <v>1832</v>
      </c>
      <c r="E34" s="27">
        <f t="shared" si="1"/>
        <v>0.61640540094950658</v>
      </c>
      <c r="F34" s="27"/>
    </row>
    <row r="35" spans="2:8" ht="13.5" customHeight="1" x14ac:dyDescent="0.3">
      <c r="B35" s="17">
        <v>1977</v>
      </c>
      <c r="C35" s="18">
        <v>327548</v>
      </c>
      <c r="D35" s="18">
        <f t="shared" si="0"/>
        <v>28509</v>
      </c>
      <c r="E35" s="27">
        <f t="shared" si="1"/>
        <v>9.5335391035951833</v>
      </c>
      <c r="F35" s="27"/>
    </row>
    <row r="36" spans="2:8" ht="13.5" customHeight="1" x14ac:dyDescent="0.3">
      <c r="B36" s="17">
        <v>1978</v>
      </c>
      <c r="C36" s="18">
        <v>340442</v>
      </c>
      <c r="D36" s="18">
        <f t="shared" si="0"/>
        <v>12894</v>
      </c>
      <c r="E36" s="27">
        <f t="shared" si="1"/>
        <v>3.9365222807038966</v>
      </c>
      <c r="F36" s="27"/>
    </row>
    <row r="37" spans="2:8" ht="13.5" customHeight="1" x14ac:dyDescent="0.3">
      <c r="B37" s="17">
        <v>1979</v>
      </c>
      <c r="C37" s="18">
        <v>317724</v>
      </c>
      <c r="D37" s="18">
        <f t="shared" si="0"/>
        <v>-22718</v>
      </c>
      <c r="E37" s="27">
        <f t="shared" si="1"/>
        <v>-6.6730896892862805</v>
      </c>
      <c r="F37" s="27"/>
    </row>
    <row r="38" spans="2:8" ht="13.5" customHeight="1" x14ac:dyDescent="0.3">
      <c r="B38" s="17">
        <v>1980</v>
      </c>
      <c r="C38" s="18">
        <v>345470</v>
      </c>
      <c r="D38" s="18">
        <f t="shared" si="0"/>
        <v>27746</v>
      </c>
      <c r="E38" s="27">
        <f t="shared" si="1"/>
        <v>8.7327365889891855</v>
      </c>
      <c r="F38" s="27"/>
      <c r="G38" s="20" t="s">
        <v>11</v>
      </c>
    </row>
    <row r="39" spans="2:8" ht="13.5" customHeight="1" x14ac:dyDescent="0.3">
      <c r="B39" s="17">
        <v>1981</v>
      </c>
      <c r="C39" s="18">
        <v>333102</v>
      </c>
      <c r="D39" s="18">
        <f t="shared" si="0"/>
        <v>-12368</v>
      </c>
      <c r="E39" s="27">
        <f t="shared" si="1"/>
        <v>-3.5800503661678293</v>
      </c>
      <c r="F39" s="27"/>
    </row>
    <row r="40" spans="2:8" ht="13.5" customHeight="1" x14ac:dyDescent="0.3">
      <c r="B40" s="17">
        <v>1982</v>
      </c>
      <c r="C40" s="18">
        <v>371582</v>
      </c>
      <c r="D40" s="18">
        <f t="shared" si="0"/>
        <v>38480</v>
      </c>
      <c r="E40" s="27">
        <f t="shared" si="1"/>
        <v>11.552017099867308</v>
      </c>
      <c r="F40" s="27"/>
    </row>
    <row r="41" spans="2:8" ht="13.5" customHeight="1" x14ac:dyDescent="0.3">
      <c r="B41" s="17">
        <v>1983</v>
      </c>
      <c r="C41" s="18">
        <v>326142</v>
      </c>
      <c r="D41" s="18">
        <f t="shared" si="0"/>
        <v>-45440</v>
      </c>
      <c r="E41" s="27">
        <f t="shared" si="1"/>
        <v>-12.228794720949884</v>
      </c>
      <c r="F41" s="27"/>
    </row>
    <row r="42" spans="2:8" ht="13.5" customHeight="1" x14ac:dyDescent="0.3">
      <c r="B42" s="17">
        <v>1984</v>
      </c>
      <c r="C42" s="18">
        <v>273901</v>
      </c>
      <c r="D42" s="18">
        <f t="shared" si="0"/>
        <v>-52241</v>
      </c>
      <c r="E42" s="27">
        <f t="shared" si="1"/>
        <v>-16.017869516958871</v>
      </c>
      <c r="F42" s="27"/>
      <c r="G42" s="28" t="s">
        <v>12</v>
      </c>
      <c r="H42" s="14"/>
    </row>
    <row r="43" spans="2:8" ht="13.5" customHeight="1" x14ac:dyDescent="0.3">
      <c r="B43" s="17">
        <v>1985</v>
      </c>
      <c r="C43" s="18">
        <v>261552</v>
      </c>
      <c r="D43" s="18">
        <f t="shared" si="0"/>
        <v>-12349</v>
      </c>
      <c r="E43" s="27">
        <f t="shared" si="1"/>
        <v>-4.5085633130218588</v>
      </c>
      <c r="F43" s="27"/>
      <c r="G43" s="28" t="s">
        <v>13</v>
      </c>
      <c r="H43" s="14"/>
    </row>
    <row r="44" spans="2:8" ht="13.5" customHeight="1" x14ac:dyDescent="0.3">
      <c r="B44" s="17">
        <v>1986</v>
      </c>
      <c r="C44" s="18">
        <v>260840</v>
      </c>
      <c r="D44" s="18">
        <f t="shared" si="0"/>
        <v>-712</v>
      </c>
      <c r="E44" s="27">
        <f t="shared" si="1"/>
        <v>-0.27222120266715605</v>
      </c>
      <c r="F44" s="27"/>
      <c r="G44" s="58" t="s">
        <v>101</v>
      </c>
      <c r="H44" s="14"/>
    </row>
    <row r="45" spans="2:8" ht="13.5" customHeight="1" x14ac:dyDescent="0.3">
      <c r="B45" s="17">
        <v>1987</v>
      </c>
      <c r="C45" s="18">
        <v>277861</v>
      </c>
      <c r="D45" s="18">
        <f>C45-C44</f>
        <v>17021</v>
      </c>
      <c r="E45" s="27">
        <f t="shared" si="1"/>
        <v>6.5254562183714153</v>
      </c>
      <c r="F45" s="27"/>
      <c r="H45" s="14"/>
    </row>
    <row r="46" spans="2:8" ht="13.5" customHeight="1" x14ac:dyDescent="0.3">
      <c r="B46" s="17">
        <v>1988</v>
      </c>
      <c r="C46" s="18">
        <v>329386</v>
      </c>
      <c r="D46" s="18">
        <f t="shared" ref="D46:D50" si="2">C46-C45</f>
        <v>51525</v>
      </c>
      <c r="E46" s="27">
        <f t="shared" si="1"/>
        <v>18.543444384062536</v>
      </c>
      <c r="F46" s="27"/>
      <c r="H46" s="14"/>
    </row>
    <row r="47" spans="2:8" ht="13.5" customHeight="1" x14ac:dyDescent="0.3">
      <c r="B47" s="17">
        <v>1989</v>
      </c>
      <c r="C47" s="18">
        <v>375951</v>
      </c>
      <c r="D47" s="18">
        <f t="shared" si="2"/>
        <v>46565</v>
      </c>
      <c r="E47" s="27">
        <f t="shared" si="1"/>
        <v>14.136909279690091</v>
      </c>
      <c r="F47" s="27"/>
    </row>
    <row r="48" spans="2:8" ht="13.5" customHeight="1" x14ac:dyDescent="0.3">
      <c r="B48" s="15">
        <v>1990</v>
      </c>
      <c r="C48" s="18">
        <v>435037</v>
      </c>
      <c r="D48" s="18">
        <f t="shared" si="2"/>
        <v>59086</v>
      </c>
      <c r="E48" s="27">
        <f t="shared" si="1"/>
        <v>15.71640985128381</v>
      </c>
      <c r="F48" s="27"/>
      <c r="G48" s="12"/>
    </row>
    <row r="49" spans="2:7" ht="13.5" customHeight="1" x14ac:dyDescent="0.3">
      <c r="B49" s="15">
        <v>1991</v>
      </c>
      <c r="C49" s="18">
        <v>504649</v>
      </c>
      <c r="D49" s="18">
        <f t="shared" si="2"/>
        <v>69612</v>
      </c>
      <c r="E49" s="27">
        <f t="shared" si="1"/>
        <v>16.001397582274613</v>
      </c>
      <c r="F49" s="27"/>
      <c r="G49" s="17"/>
    </row>
    <row r="50" spans="2:7" ht="13.5" customHeight="1" x14ac:dyDescent="0.3">
      <c r="B50" s="15">
        <v>1992</v>
      </c>
      <c r="C50" s="18">
        <v>610591</v>
      </c>
      <c r="D50" s="18">
        <f t="shared" si="2"/>
        <v>105942</v>
      </c>
      <c r="E50" s="27">
        <f t="shared" si="1"/>
        <v>20.993205178252609</v>
      </c>
      <c r="F50" s="27"/>
      <c r="G50" s="17"/>
    </row>
    <row r="51" spans="2:7" ht="13.5" customHeight="1" x14ac:dyDescent="0.3">
      <c r="B51" s="15">
        <v>1993</v>
      </c>
      <c r="C51" s="18">
        <v>684005</v>
      </c>
      <c r="D51" s="18">
        <f t="shared" ref="D51:D80" si="3">C51-C50</f>
        <v>73414</v>
      </c>
      <c r="E51" s="27">
        <f t="shared" ref="E51:E80" si="4">(C51-C50)/C50*100</f>
        <v>12.02343303455177</v>
      </c>
      <c r="F51" s="27"/>
      <c r="G51" s="17"/>
    </row>
    <row r="52" spans="2:7" ht="13.5" customHeight="1" x14ac:dyDescent="0.3">
      <c r="B52" s="15">
        <v>1994</v>
      </c>
      <c r="C52" s="18">
        <v>761448</v>
      </c>
      <c r="D52" s="18">
        <f t="shared" si="3"/>
        <v>77443</v>
      </c>
      <c r="E52" s="27">
        <f t="shared" si="4"/>
        <v>11.321993260283184</v>
      </c>
      <c r="F52" s="27"/>
      <c r="G52" s="17"/>
    </row>
    <row r="53" spans="2:7" ht="13.5" customHeight="1" x14ac:dyDescent="0.3">
      <c r="B53" s="15">
        <v>1995</v>
      </c>
      <c r="C53" s="18">
        <v>784610</v>
      </c>
      <c r="D53" s="18">
        <f t="shared" si="3"/>
        <v>23162</v>
      </c>
      <c r="E53" s="27">
        <f t="shared" si="4"/>
        <v>3.0418360807303979</v>
      </c>
      <c r="F53" s="27"/>
      <c r="G53" s="17"/>
    </row>
    <row r="54" spans="2:7" ht="13.5" customHeight="1" x14ac:dyDescent="0.3">
      <c r="B54" s="15">
        <v>1996</v>
      </c>
      <c r="C54" s="18">
        <v>781127</v>
      </c>
      <c r="D54" s="18">
        <f t="shared" si="3"/>
        <v>-3483</v>
      </c>
      <c r="E54" s="27">
        <f t="shared" si="4"/>
        <v>-0.4439148111800767</v>
      </c>
      <c r="F54" s="27"/>
      <c r="G54" s="17"/>
    </row>
    <row r="55" spans="2:7" ht="13.5" customHeight="1" x14ac:dyDescent="0.3">
      <c r="B55" s="15">
        <v>1997</v>
      </c>
      <c r="C55" s="18">
        <v>811490</v>
      </c>
      <c r="D55" s="18">
        <f t="shared" si="3"/>
        <v>30363</v>
      </c>
      <c r="E55" s="27">
        <f t="shared" si="4"/>
        <v>3.8870759812424867</v>
      </c>
      <c r="F55" s="27"/>
      <c r="G55" s="17"/>
    </row>
    <row r="56" spans="2:7" ht="13.2" customHeight="1" x14ac:dyDescent="0.3">
      <c r="B56" s="15">
        <v>1998</v>
      </c>
      <c r="C56" s="18">
        <v>942853</v>
      </c>
      <c r="D56" s="18">
        <f t="shared" si="3"/>
        <v>131363</v>
      </c>
      <c r="E56" s="27">
        <f t="shared" si="4"/>
        <v>16.187876622016294</v>
      </c>
      <c r="F56" s="27"/>
      <c r="G56" s="17"/>
    </row>
    <row r="57" spans="2:7" ht="13.5" customHeight="1" x14ac:dyDescent="0.3">
      <c r="B57" s="15">
        <v>1999</v>
      </c>
      <c r="C57" s="18">
        <v>1031585</v>
      </c>
      <c r="D57" s="18">
        <f t="shared" si="3"/>
        <v>88732</v>
      </c>
      <c r="E57" s="27">
        <f t="shared" si="4"/>
        <v>9.4110110483818783</v>
      </c>
      <c r="F57" s="27"/>
      <c r="G57" s="17"/>
    </row>
    <row r="58" spans="2:7" ht="13.5" customHeight="1" x14ac:dyDescent="0.3">
      <c r="B58" s="15">
        <v>2000</v>
      </c>
      <c r="C58" s="18">
        <v>1088075</v>
      </c>
      <c r="D58" s="18">
        <f t="shared" si="3"/>
        <v>56490</v>
      </c>
      <c r="E58" s="27">
        <f t="shared" si="4"/>
        <v>5.4760392987490123</v>
      </c>
      <c r="F58" s="27"/>
      <c r="G58" s="17"/>
    </row>
    <row r="59" spans="2:7" ht="13.5" customHeight="1" x14ac:dyDescent="0.3">
      <c r="B59" s="15">
        <v>2001</v>
      </c>
      <c r="C59" s="18">
        <v>1131406</v>
      </c>
      <c r="D59" s="18">
        <f t="shared" si="3"/>
        <v>43331</v>
      </c>
      <c r="E59" s="27">
        <f t="shared" si="4"/>
        <v>3.9823541575718586</v>
      </c>
      <c r="F59" s="27"/>
      <c r="G59" s="17"/>
    </row>
    <row r="60" spans="2:7" ht="13.5" customHeight="1" x14ac:dyDescent="0.3">
      <c r="B60" s="15">
        <v>2002</v>
      </c>
      <c r="C60" s="18">
        <v>1113359</v>
      </c>
      <c r="D60" s="18">
        <f t="shared" si="3"/>
        <v>-18047</v>
      </c>
      <c r="E60" s="27">
        <f t="shared" si="4"/>
        <v>-1.5950949526518332</v>
      </c>
      <c r="F60" s="27"/>
      <c r="G60" s="17"/>
    </row>
    <row r="61" spans="2:7" ht="13.5" customHeight="1" x14ac:dyDescent="0.3">
      <c r="B61" s="15">
        <v>2003</v>
      </c>
      <c r="C61" s="18">
        <v>1237948</v>
      </c>
      <c r="D61" s="18">
        <f t="shared" si="3"/>
        <v>124589</v>
      </c>
      <c r="E61" s="27">
        <f t="shared" si="4"/>
        <v>11.190370760913595</v>
      </c>
      <c r="F61" s="27"/>
      <c r="G61" s="17"/>
    </row>
    <row r="62" spans="2:7" ht="13.5" customHeight="1" x14ac:dyDescent="0.3">
      <c r="B62" s="15">
        <v>2004</v>
      </c>
      <c r="C62" s="18">
        <v>1452926</v>
      </c>
      <c r="D62" s="18">
        <f t="shared" si="3"/>
        <v>214978</v>
      </c>
      <c r="E62" s="27">
        <f t="shared" si="4"/>
        <v>17.36567287155842</v>
      </c>
      <c r="F62" s="27"/>
      <c r="G62" s="17"/>
    </row>
    <row r="63" spans="2:7" ht="13.5" customHeight="1" x14ac:dyDescent="0.3">
      <c r="B63" s="15">
        <v>2005</v>
      </c>
      <c r="C63" s="18">
        <v>1679051</v>
      </c>
      <c r="D63" s="18">
        <f t="shared" si="3"/>
        <v>226125</v>
      </c>
      <c r="E63" s="27">
        <f t="shared" si="4"/>
        <v>15.563421674606964</v>
      </c>
      <c r="F63" s="27"/>
      <c r="G63" s="17"/>
    </row>
    <row r="64" spans="2:7" ht="13.5" customHeight="1" x14ac:dyDescent="0.3">
      <c r="B64" s="15">
        <v>2006</v>
      </c>
      <c r="C64" s="18">
        <v>1725261</v>
      </c>
      <c r="D64" s="18">
        <f t="shared" si="3"/>
        <v>46210</v>
      </c>
      <c r="E64" s="27">
        <f t="shared" si="4"/>
        <v>2.7521498751378011</v>
      </c>
      <c r="F64" s="27"/>
      <c r="G64" s="17"/>
    </row>
    <row r="65" spans="2:17" ht="13.5" customHeight="1" x14ac:dyDescent="0.3">
      <c r="B65" s="15">
        <v>2007</v>
      </c>
      <c r="C65" s="18">
        <v>1979789</v>
      </c>
      <c r="D65" s="18">
        <f t="shared" si="3"/>
        <v>254528</v>
      </c>
      <c r="E65" s="27">
        <f t="shared" si="4"/>
        <v>14.753014181622376</v>
      </c>
      <c r="F65" s="27"/>
      <c r="G65" s="17"/>
    </row>
    <row r="66" spans="2:17" ht="13.5" customHeight="1" x14ac:dyDescent="0.3">
      <c r="B66" s="15">
        <v>2008</v>
      </c>
      <c r="C66" s="18">
        <v>2089174</v>
      </c>
      <c r="D66" s="18">
        <f t="shared" si="3"/>
        <v>109385</v>
      </c>
      <c r="E66" s="27">
        <f t="shared" si="4"/>
        <v>5.5250837336706082</v>
      </c>
      <c r="F66" s="27"/>
      <c r="G66" s="17"/>
    </row>
    <row r="67" spans="2:17" ht="13.5" customHeight="1" x14ac:dyDescent="0.3">
      <c r="B67" s="15">
        <v>2009</v>
      </c>
      <c r="C67" s="18">
        <v>1922579</v>
      </c>
      <c r="D67" s="18">
        <f t="shared" si="3"/>
        <v>-166595</v>
      </c>
      <c r="E67" s="27">
        <f t="shared" si="4"/>
        <v>-7.9742041591557236</v>
      </c>
      <c r="F67" s="27"/>
      <c r="G67" s="17"/>
    </row>
    <row r="68" spans="2:17" ht="13.5" customHeight="1" x14ac:dyDescent="0.3">
      <c r="B68" s="15">
        <v>2010</v>
      </c>
      <c r="C68" s="18">
        <v>2099829</v>
      </c>
      <c r="D68" s="18">
        <f t="shared" si="3"/>
        <v>177250</v>
      </c>
      <c r="E68" s="27">
        <f t="shared" si="4"/>
        <v>9.2193870837037135</v>
      </c>
      <c r="F68" s="27"/>
      <c r="G68" s="17"/>
    </row>
    <row r="69" spans="2:17" ht="13.5" customHeight="1" x14ac:dyDescent="0.3">
      <c r="B69" s="15">
        <v>2011</v>
      </c>
      <c r="C69" s="18">
        <v>2192059</v>
      </c>
      <c r="D69" s="18">
        <f t="shared" si="3"/>
        <v>92230</v>
      </c>
      <c r="E69" s="27">
        <f t="shared" si="4"/>
        <v>4.3922624175587632</v>
      </c>
      <c r="F69" s="27"/>
      <c r="G69" s="17"/>
    </row>
    <row r="70" spans="2:17" ht="15" customHeight="1" x14ac:dyDescent="0.3">
      <c r="B70" s="15">
        <v>2012</v>
      </c>
      <c r="C70" s="18">
        <v>2343213</v>
      </c>
      <c r="D70" s="18">
        <f t="shared" si="3"/>
        <v>151154</v>
      </c>
      <c r="E70" s="27">
        <f t="shared" si="4"/>
        <v>6.8955260784495307</v>
      </c>
      <c r="G70" s="17"/>
    </row>
    <row r="71" spans="2:17" ht="15" customHeight="1" x14ac:dyDescent="0.3">
      <c r="B71" s="15">
        <v>2013</v>
      </c>
      <c r="C71" s="18">
        <v>2427941</v>
      </c>
      <c r="D71" s="18">
        <f t="shared" si="3"/>
        <v>84728</v>
      </c>
      <c r="E71" s="27">
        <f t="shared" si="4"/>
        <v>3.615889806005685</v>
      </c>
      <c r="G71" s="17"/>
    </row>
    <row r="72" spans="2:17" x14ac:dyDescent="0.3">
      <c r="B72" s="15">
        <v>2014</v>
      </c>
      <c r="C72" s="18">
        <v>2526817</v>
      </c>
      <c r="D72" s="18">
        <f t="shared" si="3"/>
        <v>98876</v>
      </c>
      <c r="E72" s="27">
        <f t="shared" si="4"/>
        <v>4.072421858686023</v>
      </c>
      <c r="F72" s="27"/>
      <c r="G72" s="20" t="s">
        <v>11</v>
      </c>
    </row>
    <row r="73" spans="2:17" x14ac:dyDescent="0.3">
      <c r="B73" s="15">
        <v>2015</v>
      </c>
      <c r="C73" s="18">
        <v>2660257</v>
      </c>
      <c r="D73" s="18">
        <f t="shared" si="3"/>
        <v>133440</v>
      </c>
      <c r="E73" s="27">
        <f t="shared" si="4"/>
        <v>5.2809522810714036</v>
      </c>
    </row>
    <row r="74" spans="2:17" x14ac:dyDescent="0.3">
      <c r="B74" s="15">
        <v>2016</v>
      </c>
      <c r="C74" s="18">
        <v>2925128</v>
      </c>
      <c r="D74" s="18">
        <f t="shared" si="3"/>
        <v>264871</v>
      </c>
      <c r="E74" s="27">
        <f t="shared" si="4"/>
        <v>9.9565944192609965</v>
      </c>
      <c r="H74" s="14"/>
    </row>
    <row r="75" spans="2:17" x14ac:dyDescent="0.3">
      <c r="B75" s="15">
        <v>2017</v>
      </c>
      <c r="C75" s="18">
        <v>2959869</v>
      </c>
      <c r="D75" s="18">
        <f t="shared" si="3"/>
        <v>34741</v>
      </c>
      <c r="E75" s="27">
        <f t="shared" si="4"/>
        <v>1.1876745222773157</v>
      </c>
      <c r="H75" s="14"/>
    </row>
    <row r="76" spans="2:17" x14ac:dyDescent="0.3">
      <c r="B76" s="15">
        <v>2018</v>
      </c>
      <c r="C76" s="18">
        <v>3016667</v>
      </c>
      <c r="D76" s="18">
        <f t="shared" si="3"/>
        <v>56798</v>
      </c>
      <c r="E76" s="27">
        <f t="shared" si="4"/>
        <v>1.9189362772474052</v>
      </c>
      <c r="F76" s="63"/>
      <c r="H76" s="14"/>
    </row>
    <row r="77" spans="2:17" x14ac:dyDescent="0.3">
      <c r="B77" s="15">
        <v>2019</v>
      </c>
      <c r="C77" s="18">
        <v>3139008</v>
      </c>
      <c r="D77" s="18">
        <f t="shared" si="3"/>
        <v>122341</v>
      </c>
      <c r="E77" s="27">
        <f t="shared" si="4"/>
        <v>4.0555023143091367</v>
      </c>
      <c r="F77" s="27"/>
      <c r="H77" s="14"/>
    </row>
    <row r="78" spans="2:17" x14ac:dyDescent="0.3">
      <c r="B78" s="15">
        <v>2020</v>
      </c>
      <c r="C78" s="18">
        <v>1011912</v>
      </c>
      <c r="D78" s="18">
        <f t="shared" si="3"/>
        <v>-2127096</v>
      </c>
      <c r="E78" s="27">
        <f t="shared" si="4"/>
        <v>-67.763318857422476</v>
      </c>
      <c r="G78" s="13"/>
      <c r="H78" s="14"/>
      <c r="M78" s="15"/>
      <c r="N78" s="15"/>
      <c r="O78" s="15"/>
      <c r="P78" s="15"/>
      <c r="Q78" s="15"/>
    </row>
    <row r="79" spans="2:17" x14ac:dyDescent="0.3">
      <c r="B79" s="15">
        <v>2021</v>
      </c>
      <c r="C79" s="18">
        <v>1347055</v>
      </c>
      <c r="D79" s="18">
        <f t="shared" si="3"/>
        <v>335143</v>
      </c>
      <c r="E79" s="27">
        <f t="shared" si="4"/>
        <v>33.119777213828868</v>
      </c>
      <c r="F79" s="62"/>
      <c r="G79" s="13"/>
      <c r="H79" s="14"/>
      <c r="M79" s="15"/>
      <c r="N79" s="15"/>
      <c r="O79" s="15"/>
      <c r="P79" s="15"/>
      <c r="Q79" s="15"/>
    </row>
    <row r="80" spans="2:17" x14ac:dyDescent="0.3">
      <c r="B80" s="15">
        <v>2022</v>
      </c>
      <c r="C80" s="18">
        <v>2349537</v>
      </c>
      <c r="D80" s="18">
        <f t="shared" si="3"/>
        <v>1002482</v>
      </c>
      <c r="E80" s="27">
        <f t="shared" si="4"/>
        <v>74.420272371952152</v>
      </c>
      <c r="G80" s="13"/>
      <c r="H80" s="14"/>
      <c r="M80" s="15"/>
      <c r="N80" s="15"/>
      <c r="O80" s="15"/>
      <c r="P80" s="15"/>
      <c r="Q80" s="15"/>
    </row>
    <row r="81" spans="2:17" x14ac:dyDescent="0.3">
      <c r="B81" s="15">
        <v>2023</v>
      </c>
      <c r="C81" s="18">
        <v>2751134</v>
      </c>
      <c r="D81" s="18">
        <f t="shared" ref="D81:D82" si="5">C81-C80</f>
        <v>401597</v>
      </c>
      <c r="E81" s="27">
        <f t="shared" ref="E81:E82" si="6">(C81-C80)/C80*100</f>
        <v>17.092601648750371</v>
      </c>
      <c r="G81" s="13"/>
      <c r="H81" s="14"/>
      <c r="M81" s="15"/>
      <c r="N81" s="15"/>
      <c r="O81" s="15"/>
      <c r="P81" s="15"/>
      <c r="Q81" s="15"/>
    </row>
    <row r="82" spans="2:17" x14ac:dyDescent="0.3">
      <c r="B82" s="70">
        <v>2024</v>
      </c>
      <c r="C82" s="71">
        <v>2919483</v>
      </c>
      <c r="D82" s="71">
        <f t="shared" si="5"/>
        <v>168349</v>
      </c>
      <c r="E82" s="72">
        <f t="shared" si="6"/>
        <v>6.1192584585120171</v>
      </c>
      <c r="F82" s="27"/>
      <c r="G82" s="13"/>
      <c r="H82" s="14"/>
      <c r="M82" s="15"/>
      <c r="N82" s="15"/>
      <c r="O82" s="15"/>
      <c r="P82" s="15"/>
      <c r="Q82" s="15"/>
    </row>
    <row r="83" spans="2:17" ht="6" customHeight="1" thickBot="1" x14ac:dyDescent="0.35">
      <c r="B83" s="21"/>
      <c r="C83" s="21"/>
      <c r="D83" s="21"/>
      <c r="E83" s="21"/>
      <c r="G83" s="13"/>
      <c r="H83" s="14"/>
      <c r="M83" s="15"/>
      <c r="N83" s="15"/>
      <c r="O83" s="15"/>
      <c r="P83" s="15"/>
      <c r="Q83" s="15"/>
    </row>
    <row r="85" spans="2:17" x14ac:dyDescent="0.3">
      <c r="B85" s="20" t="s">
        <v>11</v>
      </c>
      <c r="E85" s="13"/>
    </row>
    <row r="88" spans="2:17" x14ac:dyDescent="0.3">
      <c r="B88" s="28"/>
      <c r="F88" s="28"/>
    </row>
    <row r="89" spans="2:17" x14ac:dyDescent="0.3">
      <c r="B89" s="28"/>
      <c r="F89" s="28"/>
    </row>
    <row r="90" spans="2:17" ht="15.6" x14ac:dyDescent="0.3">
      <c r="B90" s="59"/>
      <c r="F90" s="58"/>
    </row>
    <row r="99" spans="2:4" x14ac:dyDescent="0.3">
      <c r="B99" s="12"/>
      <c r="C99" s="69"/>
      <c r="D99" s="69"/>
    </row>
    <row r="100" spans="2:4" x14ac:dyDescent="0.3">
      <c r="B100" s="15"/>
      <c r="C100" s="18"/>
    </row>
    <row r="101" spans="2:4" x14ac:dyDescent="0.3">
      <c r="B101" s="15"/>
      <c r="C101" s="18"/>
    </row>
    <row r="102" spans="2:4" x14ac:dyDescent="0.3">
      <c r="B102" s="15"/>
      <c r="C102" s="18"/>
    </row>
    <row r="103" spans="2:4" x14ac:dyDescent="0.3">
      <c r="B103" s="15"/>
      <c r="C103" s="18"/>
    </row>
    <row r="104" spans="2:4" x14ac:dyDescent="0.3">
      <c r="B104" s="15"/>
      <c r="C104" s="18"/>
    </row>
    <row r="117" spans="6:6" x14ac:dyDescent="0.3">
      <c r="F117" s="20"/>
    </row>
  </sheetData>
  <mergeCells count="3">
    <mergeCell ref="B7:B8"/>
    <mergeCell ref="C7:C8"/>
    <mergeCell ref="D7:E7"/>
  </mergeCells>
  <printOptions horizontalCentered="1" verticalCentered="1"/>
  <pageMargins left="0.39370078740157483" right="0.39370078740157483" top="0.39370078740157483" bottom="0.39370078740157483" header="0" footer="0"/>
  <pageSetup scale="5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2:AG83"/>
  <sheetViews>
    <sheetView zoomScaleNormal="100" workbookViewId="0"/>
  </sheetViews>
  <sheetFormatPr baseColWidth="10" defaultColWidth="11.44140625" defaultRowHeight="14.4" x14ac:dyDescent="0.3"/>
  <cols>
    <col min="1" max="1" width="5.6640625" style="1" customWidth="1"/>
    <col min="2" max="2" width="1.6640625" style="1" customWidth="1"/>
    <col min="3" max="3" width="18" style="1" customWidth="1"/>
    <col min="4" max="11" width="10.88671875" style="1" customWidth="1"/>
    <col min="12" max="12" width="9" style="1" customWidth="1"/>
    <col min="13" max="13" width="8.33203125" style="2" customWidth="1"/>
    <col min="14" max="14" width="9" style="1" customWidth="1"/>
    <col min="15" max="15" width="8.33203125" style="1" customWidth="1"/>
    <col min="16" max="16" width="9" style="1" customWidth="1"/>
    <col min="17" max="17" width="8.33203125" style="1" customWidth="1"/>
    <col min="18" max="18" width="9.5546875" style="1" bestFit="1" customWidth="1"/>
    <col min="19" max="19" width="8.33203125" style="1" customWidth="1"/>
    <col min="20" max="20" width="9" style="1" customWidth="1"/>
    <col min="21" max="21" width="8.33203125" style="1" customWidth="1"/>
    <col min="22" max="22" width="9" style="1" customWidth="1"/>
    <col min="23" max="23" width="8.33203125" style="1" customWidth="1"/>
    <col min="24" max="24" width="9" style="1" customWidth="1"/>
    <col min="25" max="25" width="8.33203125" style="1" customWidth="1"/>
    <col min="26" max="31" width="6.33203125" style="1" customWidth="1"/>
    <col min="32" max="32" width="6" style="1" bestFit="1" customWidth="1"/>
    <col min="33" max="33" width="8.21875" style="1" bestFit="1" customWidth="1"/>
    <col min="34" max="16384" width="11.44140625" style="1"/>
  </cols>
  <sheetData>
    <row r="2" spans="2:33" x14ac:dyDescent="0.3">
      <c r="C2" s="28"/>
    </row>
    <row r="3" spans="2:33" x14ac:dyDescent="0.3">
      <c r="B3" s="28" t="s">
        <v>14</v>
      </c>
      <c r="C3" s="29"/>
    </row>
    <row r="4" spans="2:33" x14ac:dyDescent="0.3">
      <c r="B4" s="28" t="s">
        <v>15</v>
      </c>
      <c r="C4" s="29"/>
    </row>
    <row r="5" spans="2:33" x14ac:dyDescent="0.3">
      <c r="B5" s="28" t="s">
        <v>16</v>
      </c>
    </row>
    <row r="6" spans="2:33" ht="15.75" customHeight="1" x14ac:dyDescent="0.3">
      <c r="B6" s="58" t="s">
        <v>105</v>
      </c>
      <c r="D6" s="30"/>
      <c r="E6" s="30"/>
      <c r="F6" s="30"/>
      <c r="G6" s="30"/>
      <c r="H6" s="30"/>
      <c r="I6" s="30"/>
      <c r="J6" s="30"/>
      <c r="K6" s="30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spans="2:33" ht="15" thickBot="1" x14ac:dyDescent="0.35"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61"/>
      <c r="AA7" s="61"/>
      <c r="AB7" s="61"/>
      <c r="AC7" s="61"/>
      <c r="AD7" s="61"/>
      <c r="AE7" s="61"/>
      <c r="AF7" s="61"/>
      <c r="AG7" s="61"/>
    </row>
    <row r="8" spans="2:33" x14ac:dyDescent="0.3">
      <c r="B8" s="82" t="s">
        <v>17</v>
      </c>
      <c r="C8" s="82"/>
      <c r="D8" s="87" t="s">
        <v>5</v>
      </c>
      <c r="E8" s="87"/>
      <c r="F8" s="87"/>
      <c r="G8" s="87"/>
      <c r="H8" s="87"/>
      <c r="I8" s="87"/>
      <c r="J8" s="87"/>
      <c r="K8" s="88"/>
      <c r="L8" s="89" t="s">
        <v>18</v>
      </c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81" t="s">
        <v>19</v>
      </c>
      <c r="AA8" s="81"/>
      <c r="AB8" s="81"/>
      <c r="AC8" s="81"/>
      <c r="AD8" s="81"/>
      <c r="AE8" s="81"/>
      <c r="AF8" s="81"/>
      <c r="AG8" s="81"/>
    </row>
    <row r="9" spans="2:33" ht="15" customHeight="1" x14ac:dyDescent="0.3">
      <c r="B9" s="83"/>
      <c r="C9" s="83"/>
      <c r="D9" s="85">
        <v>2017</v>
      </c>
      <c r="E9" s="85">
        <v>2018</v>
      </c>
      <c r="F9" s="85">
        <v>2019</v>
      </c>
      <c r="G9" s="85">
        <v>2020</v>
      </c>
      <c r="H9" s="85">
        <v>2021</v>
      </c>
      <c r="I9" s="85">
        <v>2022</v>
      </c>
      <c r="J9" s="85">
        <v>2023</v>
      </c>
      <c r="K9" s="85">
        <v>2024</v>
      </c>
      <c r="L9" s="80" t="s">
        <v>20</v>
      </c>
      <c r="M9" s="80"/>
      <c r="N9" s="80" t="s">
        <v>21</v>
      </c>
      <c r="O9" s="80"/>
      <c r="P9" s="80" t="s">
        <v>22</v>
      </c>
      <c r="Q9" s="80"/>
      <c r="R9" s="80" t="s">
        <v>23</v>
      </c>
      <c r="S9" s="80"/>
      <c r="T9" s="80" t="s">
        <v>24</v>
      </c>
      <c r="U9" s="80"/>
      <c r="V9" s="80" t="s">
        <v>95</v>
      </c>
      <c r="W9" s="80"/>
      <c r="X9" s="80" t="s">
        <v>106</v>
      </c>
      <c r="Y9" s="80"/>
      <c r="Z9" s="79">
        <v>2017</v>
      </c>
      <c r="AA9" s="79">
        <v>2018</v>
      </c>
      <c r="AB9" s="79">
        <v>2019</v>
      </c>
      <c r="AC9" s="79">
        <v>2020</v>
      </c>
      <c r="AD9" s="79">
        <v>2021</v>
      </c>
      <c r="AE9" s="79">
        <v>2022</v>
      </c>
      <c r="AF9" s="79">
        <v>2023</v>
      </c>
      <c r="AG9" s="79">
        <v>2024</v>
      </c>
    </row>
    <row r="10" spans="2:33" x14ac:dyDescent="0.3">
      <c r="B10" s="84"/>
      <c r="C10" s="84"/>
      <c r="D10" s="86"/>
      <c r="E10" s="86"/>
      <c r="F10" s="86"/>
      <c r="G10" s="86"/>
      <c r="H10" s="86"/>
      <c r="I10" s="86"/>
      <c r="J10" s="86"/>
      <c r="K10" s="86"/>
      <c r="L10" s="31" t="s">
        <v>8</v>
      </c>
      <c r="M10" s="3" t="s">
        <v>9</v>
      </c>
      <c r="N10" s="31" t="s">
        <v>8</v>
      </c>
      <c r="O10" s="3" t="s">
        <v>9</v>
      </c>
      <c r="P10" s="31" t="s">
        <v>8</v>
      </c>
      <c r="Q10" s="3" t="s">
        <v>9</v>
      </c>
      <c r="R10" s="31" t="s">
        <v>8</v>
      </c>
      <c r="S10" s="3" t="s">
        <v>9</v>
      </c>
      <c r="T10" s="31" t="s">
        <v>8</v>
      </c>
      <c r="U10" s="3" t="s">
        <v>9</v>
      </c>
      <c r="V10" s="31" t="s">
        <v>8</v>
      </c>
      <c r="W10" s="3" t="s">
        <v>9</v>
      </c>
      <c r="X10" s="31" t="s">
        <v>8</v>
      </c>
      <c r="Y10" s="3" t="s">
        <v>9</v>
      </c>
      <c r="Z10" s="79"/>
      <c r="AA10" s="79"/>
      <c r="AB10" s="79"/>
      <c r="AC10" s="79"/>
      <c r="AD10" s="79"/>
      <c r="AE10" s="79"/>
      <c r="AF10" s="79"/>
      <c r="AG10" s="79"/>
    </row>
    <row r="11" spans="2:33" s="32" customFormat="1" ht="7.5" customHeight="1" x14ac:dyDescent="0.3">
      <c r="C11" s="32" t="s">
        <v>4</v>
      </c>
      <c r="D11" s="33"/>
      <c r="E11" s="33"/>
      <c r="F11" s="33"/>
      <c r="G11" s="33"/>
      <c r="H11" s="33"/>
      <c r="I11" s="33"/>
      <c r="J11" s="33"/>
      <c r="K11" s="33"/>
      <c r="L11" s="40"/>
      <c r="M11" s="39"/>
      <c r="N11" s="40"/>
      <c r="O11" s="39"/>
      <c r="P11" s="40"/>
      <c r="Q11" s="39"/>
      <c r="R11" s="40"/>
      <c r="S11" s="39"/>
      <c r="T11" s="40"/>
      <c r="U11" s="39"/>
      <c r="V11" s="40"/>
      <c r="W11" s="39"/>
      <c r="X11" s="40"/>
      <c r="Y11" s="39"/>
    </row>
    <row r="12" spans="2:33" ht="15.6" x14ac:dyDescent="0.3">
      <c r="B12" s="28" t="s">
        <v>25</v>
      </c>
      <c r="C12" s="51"/>
      <c r="D12" s="54">
        <v>2959869</v>
      </c>
      <c r="E12" s="54">
        <v>3016667</v>
      </c>
      <c r="F12" s="54">
        <v>3139008</v>
      </c>
      <c r="G12" s="54">
        <v>1011912</v>
      </c>
      <c r="H12" s="54">
        <v>1347055</v>
      </c>
      <c r="I12" s="54">
        <v>2349537</v>
      </c>
      <c r="J12" s="54">
        <v>2751134</v>
      </c>
      <c r="K12" s="54">
        <v>2919483</v>
      </c>
      <c r="L12" s="40">
        <f>E12-D12</f>
        <v>56798</v>
      </c>
      <c r="M12" s="39">
        <f>(E12-D12)/D12*100</f>
        <v>1.9189362772474052</v>
      </c>
      <c r="N12" s="40">
        <f>F12-E12</f>
        <v>122341</v>
      </c>
      <c r="O12" s="39">
        <f>(F12-E12)/E12*100</f>
        <v>4.0555023143091367</v>
      </c>
      <c r="P12" s="40">
        <f>G12-F12</f>
        <v>-2127096</v>
      </c>
      <c r="Q12" s="39">
        <f>(G12-F12)/F12*100</f>
        <v>-67.763318857422476</v>
      </c>
      <c r="R12" s="40">
        <f>H12-G12</f>
        <v>335143</v>
      </c>
      <c r="S12" s="39">
        <f>(H12-G12)/G12*100</f>
        <v>33.119777213828868</v>
      </c>
      <c r="T12" s="40">
        <f>I12-H12</f>
        <v>1002482</v>
      </c>
      <c r="U12" s="39">
        <f>(I12-H12)/H12*100</f>
        <v>74.420272371952152</v>
      </c>
      <c r="V12" s="40">
        <f>J12-I12</f>
        <v>401597</v>
      </c>
      <c r="W12" s="39">
        <f>(J12-I12)/I12*100</f>
        <v>17.092601648750371</v>
      </c>
      <c r="X12" s="40">
        <f>K12-J12</f>
        <v>168349</v>
      </c>
      <c r="Y12" s="39">
        <f>(K12-J12)/J12*100</f>
        <v>6.1192584585120171</v>
      </c>
      <c r="Z12" s="34">
        <f t="shared" ref="Z12:AF12" si="0">D12/D$12*100</f>
        <v>100</v>
      </c>
      <c r="AA12" s="34">
        <f t="shared" si="0"/>
        <v>100</v>
      </c>
      <c r="AB12" s="34">
        <f t="shared" si="0"/>
        <v>100</v>
      </c>
      <c r="AC12" s="34">
        <f t="shared" si="0"/>
        <v>100</v>
      </c>
      <c r="AD12" s="34">
        <f t="shared" si="0"/>
        <v>100</v>
      </c>
      <c r="AE12" s="34">
        <f t="shared" si="0"/>
        <v>100</v>
      </c>
      <c r="AF12" s="34">
        <f t="shared" si="0"/>
        <v>100</v>
      </c>
      <c r="AG12" s="34">
        <f>K12/K$12*100</f>
        <v>100</v>
      </c>
    </row>
    <row r="13" spans="2:33" ht="7.5" customHeight="1" x14ac:dyDescent="0.3">
      <c r="B13" s="28"/>
      <c r="C13" s="51"/>
      <c r="D13" s="6"/>
      <c r="E13" s="6"/>
      <c r="F13" s="6"/>
      <c r="G13" s="6"/>
      <c r="H13" s="6">
        <v>0</v>
      </c>
      <c r="I13" s="6">
        <v>0</v>
      </c>
      <c r="J13" s="6">
        <v>0</v>
      </c>
      <c r="K13" s="6">
        <v>0</v>
      </c>
      <c r="L13" s="41"/>
      <c r="M13" s="42"/>
      <c r="N13" s="41"/>
      <c r="O13" s="42"/>
      <c r="P13" s="41"/>
      <c r="Q13" s="42"/>
      <c r="R13" s="41">
        <f t="shared" ref="R13:R77" si="1">H13-G13</f>
        <v>0</v>
      </c>
      <c r="S13" s="42"/>
      <c r="T13" s="41">
        <f t="shared" ref="T13:T77" si="2">I13-H13</f>
        <v>0</v>
      </c>
      <c r="U13" s="42"/>
      <c r="V13" s="41">
        <f t="shared" ref="V13:V76" si="3">J13-I13</f>
        <v>0</v>
      </c>
      <c r="W13" s="42"/>
      <c r="X13" s="41"/>
      <c r="Y13" s="42"/>
      <c r="Z13" s="34"/>
      <c r="AA13" s="34"/>
      <c r="AB13" s="34"/>
      <c r="AC13" s="34"/>
      <c r="AD13" s="34"/>
      <c r="AE13" s="34"/>
      <c r="AF13" s="34"/>
      <c r="AG13" s="34"/>
    </row>
    <row r="14" spans="2:33" x14ac:dyDescent="0.3">
      <c r="B14" s="28" t="s">
        <v>26</v>
      </c>
      <c r="C14" s="51"/>
      <c r="D14" s="6">
        <v>1507945</v>
      </c>
      <c r="E14" s="6">
        <v>1580991</v>
      </c>
      <c r="F14" s="6">
        <v>1666571</v>
      </c>
      <c r="G14" s="6">
        <v>571010</v>
      </c>
      <c r="H14" s="6">
        <v>958792</v>
      </c>
      <c r="I14" s="6">
        <v>1533502</v>
      </c>
      <c r="J14" s="6">
        <v>1820038</v>
      </c>
      <c r="K14" s="6">
        <v>1989725</v>
      </c>
      <c r="L14" s="40">
        <f>E14-D14</f>
        <v>73046</v>
      </c>
      <c r="M14" s="39">
        <f>(E14-D14)/D14*100</f>
        <v>4.8440758780990025</v>
      </c>
      <c r="N14" s="40">
        <f>F14-E14</f>
        <v>85580</v>
      </c>
      <c r="O14" s="39">
        <f>(F14-E14)/E14*100</f>
        <v>5.4130605424066296</v>
      </c>
      <c r="P14" s="40">
        <f t="shared" ref="P14:P76" si="4">G14-F14</f>
        <v>-1095561</v>
      </c>
      <c r="Q14" s="39">
        <f t="shared" ref="Q14:Q76" si="5">(G14-F14)/F14*100</f>
        <v>-65.737433328673063</v>
      </c>
      <c r="R14" s="40">
        <f>H14-G14</f>
        <v>387782</v>
      </c>
      <c r="S14" s="39">
        <f>(H14-G14)/G14*100</f>
        <v>67.911595243515876</v>
      </c>
      <c r="T14" s="40">
        <f t="shared" si="2"/>
        <v>574710</v>
      </c>
      <c r="U14" s="39">
        <f t="shared" ref="U14:U76" si="6">(I14-H14)/H14*100</f>
        <v>59.941050822284701</v>
      </c>
      <c r="V14" s="40">
        <f t="shared" si="3"/>
        <v>286536</v>
      </c>
      <c r="W14" s="39">
        <f t="shared" ref="W14:W76" si="7">(J14-I14)/I14*100</f>
        <v>18.685075076524189</v>
      </c>
      <c r="X14" s="40">
        <f t="shared" ref="X14:X76" si="8">K14-J14</f>
        <v>169687</v>
      </c>
      <c r="Y14" s="39">
        <f t="shared" ref="Y14:Y76" si="9">(K14-J14)/J14*100</f>
        <v>9.3232668768454285</v>
      </c>
      <c r="Z14" s="34">
        <f t="shared" ref="Z14:Z17" si="10">D14/D$12*100</f>
        <v>50.946342557728066</v>
      </c>
      <c r="AA14" s="34">
        <f>E14/E$12*100</f>
        <v>52.408535645465669</v>
      </c>
      <c r="AB14" s="34">
        <f t="shared" ref="AB14:AB17" si="11">F14/F$12*100</f>
        <v>53.092282657451015</v>
      </c>
      <c r="AC14" s="34">
        <f t="shared" ref="AC14:AF17" si="12">G14/G$12*100</f>
        <v>56.428819897382375</v>
      </c>
      <c r="AD14" s="34">
        <f>H14/H$12*100</f>
        <v>71.176900720460551</v>
      </c>
      <c r="AE14" s="34">
        <f>I14/I$12*100</f>
        <v>65.268263491913515</v>
      </c>
      <c r="AF14" s="34">
        <f>J14/J$12*100</f>
        <v>66.15591970438372</v>
      </c>
      <c r="AG14" s="34">
        <f>K14/K$12*100</f>
        <v>68.153333997834551</v>
      </c>
    </row>
    <row r="15" spans="2:33" x14ac:dyDescent="0.3">
      <c r="B15" s="33"/>
      <c r="C15" s="52" t="s">
        <v>27</v>
      </c>
      <c r="D15" s="47">
        <v>201921</v>
      </c>
      <c r="E15" s="47">
        <v>217006</v>
      </c>
      <c r="F15" s="47">
        <v>234621</v>
      </c>
      <c r="G15" s="47">
        <v>115632</v>
      </c>
      <c r="H15" s="47">
        <v>53185</v>
      </c>
      <c r="I15" s="47">
        <v>183678</v>
      </c>
      <c r="J15" s="47">
        <v>260744</v>
      </c>
      <c r="K15" s="47">
        <v>272256</v>
      </c>
      <c r="L15" s="48">
        <f>E15-D15</f>
        <v>15085</v>
      </c>
      <c r="M15" s="49">
        <f>(E15-D15)/D15*100</f>
        <v>7.470743508599897</v>
      </c>
      <c r="N15" s="48">
        <f>F15-E15</f>
        <v>17615</v>
      </c>
      <c r="O15" s="49">
        <f>(F15-E15)/E15*100</f>
        <v>8.1172870796199188</v>
      </c>
      <c r="P15" s="48">
        <f t="shared" si="4"/>
        <v>-118989</v>
      </c>
      <c r="Q15" s="49">
        <f t="shared" si="5"/>
        <v>-50.715409106601705</v>
      </c>
      <c r="R15" s="48">
        <f t="shared" si="1"/>
        <v>-62447</v>
      </c>
      <c r="S15" s="49">
        <f>(H15-G15)/G15*100</f>
        <v>-54.004946727549466</v>
      </c>
      <c r="T15" s="48">
        <f t="shared" si="2"/>
        <v>130493</v>
      </c>
      <c r="U15" s="49">
        <f t="shared" si="6"/>
        <v>245.3567735263702</v>
      </c>
      <c r="V15" s="48">
        <f t="shared" si="3"/>
        <v>77066</v>
      </c>
      <c r="W15" s="49">
        <f t="shared" si="7"/>
        <v>41.957120613247092</v>
      </c>
      <c r="X15" s="48">
        <f t="shared" si="8"/>
        <v>11512</v>
      </c>
      <c r="Y15" s="49">
        <f t="shared" si="9"/>
        <v>4.4150584481330348</v>
      </c>
      <c r="Z15" s="50">
        <f t="shared" si="10"/>
        <v>6.8219573231112589</v>
      </c>
      <c r="AA15" s="50">
        <f t="shared" ref="AA15:AA17" si="13">E15/E$12*100</f>
        <v>7.1935682659040587</v>
      </c>
      <c r="AB15" s="50">
        <f t="shared" si="11"/>
        <v>7.4743676983301723</v>
      </c>
      <c r="AC15" s="50">
        <f t="shared" si="12"/>
        <v>11.427080615705714</v>
      </c>
      <c r="AD15" s="50">
        <f t="shared" si="12"/>
        <v>3.9482426478503108</v>
      </c>
      <c r="AE15" s="50">
        <f t="shared" si="12"/>
        <v>7.8176253449083797</v>
      </c>
      <c r="AF15" s="50">
        <f t="shared" si="12"/>
        <v>9.4776917445678759</v>
      </c>
      <c r="AG15" s="50">
        <f>K15/K$12*100</f>
        <v>9.3254867385766591</v>
      </c>
    </row>
    <row r="16" spans="2:33" x14ac:dyDescent="0.3">
      <c r="B16" s="33"/>
      <c r="C16" s="53" t="s">
        <v>28</v>
      </c>
      <c r="D16" s="7">
        <v>1199241</v>
      </c>
      <c r="E16" s="7">
        <v>1265067</v>
      </c>
      <c r="F16" s="7">
        <v>1334777</v>
      </c>
      <c r="G16" s="7">
        <v>434775</v>
      </c>
      <c r="H16" s="7">
        <v>868986</v>
      </c>
      <c r="I16" s="7">
        <v>1290038</v>
      </c>
      <c r="J16" s="7">
        <v>1473620</v>
      </c>
      <c r="K16" s="7">
        <v>1621340</v>
      </c>
      <c r="L16" s="41">
        <f>E16-D16</f>
        <v>65826</v>
      </c>
      <c r="M16" s="42">
        <f>(E16-D16)/D16*100</f>
        <v>5.4889717746474647</v>
      </c>
      <c r="N16" s="41">
        <f>F16-E16</f>
        <v>69710</v>
      </c>
      <c r="O16" s="42">
        <f>(F16-E16)/E16*100</f>
        <v>5.5103800826359395</v>
      </c>
      <c r="P16" s="41">
        <f t="shared" si="4"/>
        <v>-900002</v>
      </c>
      <c r="Q16" s="42">
        <f t="shared" si="5"/>
        <v>-67.427143260634551</v>
      </c>
      <c r="R16" s="41">
        <f t="shared" si="1"/>
        <v>434211</v>
      </c>
      <c r="S16" s="42">
        <f t="shared" ref="S16:S76" si="14">(H16-G16)/G16*100</f>
        <v>99.870277729860263</v>
      </c>
      <c r="T16" s="41">
        <f t="shared" si="2"/>
        <v>421052</v>
      </c>
      <c r="U16" s="42">
        <f t="shared" si="6"/>
        <v>48.453254712964302</v>
      </c>
      <c r="V16" s="41">
        <f t="shared" si="3"/>
        <v>183582</v>
      </c>
      <c r="W16" s="42">
        <f t="shared" si="7"/>
        <v>14.230743590498884</v>
      </c>
      <c r="X16" s="41">
        <f t="shared" si="8"/>
        <v>147720</v>
      </c>
      <c r="Y16" s="42">
        <f t="shared" si="9"/>
        <v>10.024293915663469</v>
      </c>
      <c r="Z16" s="35">
        <f t="shared" si="10"/>
        <v>40.51669178602161</v>
      </c>
      <c r="AA16" s="35">
        <f t="shared" si="13"/>
        <v>41.935918018130607</v>
      </c>
      <c r="AB16" s="35">
        <f t="shared" si="11"/>
        <v>42.522255438660878</v>
      </c>
      <c r="AC16" s="35">
        <f t="shared" si="12"/>
        <v>42.965692668927737</v>
      </c>
      <c r="AD16" s="35">
        <f t="shared" si="12"/>
        <v>64.510060836417225</v>
      </c>
      <c r="AE16" s="35">
        <f t="shared" si="12"/>
        <v>54.906051702952539</v>
      </c>
      <c r="AF16" s="35">
        <f t="shared" si="12"/>
        <v>53.564093933628818</v>
      </c>
      <c r="AG16" s="35">
        <f>K16/K$12*100</f>
        <v>55.535175234793286</v>
      </c>
    </row>
    <row r="17" spans="2:33" x14ac:dyDescent="0.3">
      <c r="B17" s="33"/>
      <c r="C17" s="52" t="s">
        <v>29</v>
      </c>
      <c r="D17" s="47">
        <v>106783</v>
      </c>
      <c r="E17" s="47">
        <v>98918</v>
      </c>
      <c r="F17" s="47">
        <v>97173</v>
      </c>
      <c r="G17" s="47">
        <v>20603</v>
      </c>
      <c r="H17" s="47">
        <v>36621</v>
      </c>
      <c r="I17" s="47">
        <v>59786</v>
      </c>
      <c r="J17" s="47">
        <v>85674</v>
      </c>
      <c r="K17" s="47">
        <v>96129</v>
      </c>
      <c r="L17" s="48">
        <f>E17-D17</f>
        <v>-7865</v>
      </c>
      <c r="M17" s="49">
        <f>(E17-D17)/D17*100</f>
        <v>-7.3654046056020146</v>
      </c>
      <c r="N17" s="48">
        <f>F17-E17</f>
        <v>-1745</v>
      </c>
      <c r="O17" s="49">
        <f>(F17-E17)/E17*100</f>
        <v>-1.7640874259487658</v>
      </c>
      <c r="P17" s="48">
        <f t="shared" si="4"/>
        <v>-76570</v>
      </c>
      <c r="Q17" s="49">
        <f t="shared" si="5"/>
        <v>-78.797608389161596</v>
      </c>
      <c r="R17" s="48">
        <f t="shared" si="1"/>
        <v>16018</v>
      </c>
      <c r="S17" s="49">
        <f t="shared" si="14"/>
        <v>77.745959326311691</v>
      </c>
      <c r="T17" s="48">
        <f t="shared" si="2"/>
        <v>23165</v>
      </c>
      <c r="U17" s="49">
        <f t="shared" si="6"/>
        <v>63.256055268834821</v>
      </c>
      <c r="V17" s="48">
        <f t="shared" si="3"/>
        <v>25888</v>
      </c>
      <c r="W17" s="49">
        <f t="shared" si="7"/>
        <v>43.301107282641418</v>
      </c>
      <c r="X17" s="48">
        <f t="shared" si="8"/>
        <v>10455</v>
      </c>
      <c r="Y17" s="49">
        <f t="shared" si="9"/>
        <v>12.203235520694726</v>
      </c>
      <c r="Z17" s="50">
        <f t="shared" si="10"/>
        <v>3.607693448595191</v>
      </c>
      <c r="AA17" s="50">
        <f t="shared" si="13"/>
        <v>3.2790493614310101</v>
      </c>
      <c r="AB17" s="50">
        <f t="shared" si="11"/>
        <v>3.0956595204599671</v>
      </c>
      <c r="AC17" s="50">
        <f t="shared" si="12"/>
        <v>2.0360466127489345</v>
      </c>
      <c r="AD17" s="50">
        <f t="shared" si="12"/>
        <v>2.7185972361930282</v>
      </c>
      <c r="AE17" s="50">
        <f t="shared" si="12"/>
        <v>2.544586444052594</v>
      </c>
      <c r="AF17" s="50">
        <f t="shared" si="12"/>
        <v>3.1141340261870196</v>
      </c>
      <c r="AG17" s="50">
        <f>K17/K$12*100</f>
        <v>3.2926720244646055</v>
      </c>
    </row>
    <row r="18" spans="2:33" ht="7.5" customHeight="1" x14ac:dyDescent="0.3">
      <c r="B18" s="33"/>
      <c r="C18" s="51"/>
      <c r="D18" s="6"/>
      <c r="E18" s="6"/>
      <c r="F18" s="6"/>
      <c r="G18" s="6"/>
      <c r="H18" s="6">
        <v>0</v>
      </c>
      <c r="I18" s="6">
        <v>0</v>
      </c>
      <c r="J18" s="6">
        <v>0</v>
      </c>
      <c r="K18" s="6">
        <v>0</v>
      </c>
      <c r="L18" s="41"/>
      <c r="M18" s="42"/>
      <c r="N18" s="41"/>
      <c r="O18" s="42"/>
      <c r="P18" s="41"/>
      <c r="Q18" s="42"/>
      <c r="R18" s="41">
        <f t="shared" si="1"/>
        <v>0</v>
      </c>
      <c r="S18" s="42"/>
      <c r="T18" s="41">
        <f t="shared" si="2"/>
        <v>0</v>
      </c>
      <c r="U18" s="42"/>
      <c r="V18" s="41">
        <f t="shared" si="3"/>
        <v>0</v>
      </c>
      <c r="W18" s="42"/>
      <c r="X18" s="41"/>
      <c r="Y18" s="42"/>
      <c r="Z18" s="35"/>
      <c r="AA18" s="35"/>
      <c r="AB18" s="35"/>
      <c r="AC18" s="35"/>
      <c r="AD18" s="35"/>
      <c r="AE18" s="35"/>
      <c r="AF18" s="35"/>
      <c r="AG18" s="35"/>
    </row>
    <row r="19" spans="2:33" x14ac:dyDescent="0.3">
      <c r="B19" s="28" t="s">
        <v>30</v>
      </c>
      <c r="C19" s="51"/>
      <c r="D19" s="6">
        <v>735178</v>
      </c>
      <c r="E19" s="6">
        <v>691386</v>
      </c>
      <c r="F19" s="6">
        <v>698601</v>
      </c>
      <c r="G19" s="6">
        <v>202374</v>
      </c>
      <c r="H19" s="6">
        <v>78425</v>
      </c>
      <c r="I19" s="6">
        <v>194242</v>
      </c>
      <c r="J19" s="6">
        <v>235712</v>
      </c>
      <c r="K19" s="6">
        <v>235860</v>
      </c>
      <c r="L19" s="40">
        <f t="shared" ref="L19:L25" si="15">E19-D19</f>
        <v>-43792</v>
      </c>
      <c r="M19" s="39">
        <f t="shared" ref="M19:M25" si="16">(E19-D19)/D19*100</f>
        <v>-5.9566526745903712</v>
      </c>
      <c r="N19" s="40">
        <f t="shared" ref="N19:N25" si="17">F19-E19</f>
        <v>7215</v>
      </c>
      <c r="O19" s="39">
        <f t="shared" ref="O19:O25" si="18">(F19-E19)/E19*100</f>
        <v>1.0435559875380755</v>
      </c>
      <c r="P19" s="40">
        <f t="shared" si="4"/>
        <v>-496227</v>
      </c>
      <c r="Q19" s="39">
        <f t="shared" si="5"/>
        <v>-71.031533020994814</v>
      </c>
      <c r="R19" s="40">
        <f t="shared" si="1"/>
        <v>-123949</v>
      </c>
      <c r="S19" s="39">
        <f t="shared" si="14"/>
        <v>-61.247492266793166</v>
      </c>
      <c r="T19" s="40">
        <f t="shared" si="2"/>
        <v>115817</v>
      </c>
      <c r="U19" s="39">
        <f t="shared" si="6"/>
        <v>147.67867389225376</v>
      </c>
      <c r="V19" s="40">
        <f t="shared" si="3"/>
        <v>41470</v>
      </c>
      <c r="W19" s="39">
        <f t="shared" si="7"/>
        <v>21.349656613914604</v>
      </c>
      <c r="X19" s="40">
        <f t="shared" si="8"/>
        <v>148</v>
      </c>
      <c r="Y19" s="39">
        <f t="shared" si="9"/>
        <v>6.2788487645940805E-2</v>
      </c>
      <c r="Z19" s="34">
        <f t="shared" ref="Z19:Z25" si="19">D19/D$12*100</f>
        <v>24.838193852498204</v>
      </c>
      <c r="AA19" s="34">
        <f t="shared" ref="AA19:AA25" si="20">E19/E$12*100</f>
        <v>22.918870395704928</v>
      </c>
      <c r="AB19" s="34">
        <f t="shared" ref="AB19:AB25" si="21">F19/F$12*100</f>
        <v>22.2554705180745</v>
      </c>
      <c r="AC19" s="34">
        <f t="shared" ref="AC19:AC25" si="22">G19/G$12*100</f>
        <v>19.999169888290684</v>
      </c>
      <c r="AD19" s="34">
        <f>H19/H$12*100</f>
        <v>5.8219597566543309</v>
      </c>
      <c r="AE19" s="34">
        <f t="shared" ref="AD19:AG25" si="23">I19/I$12*100</f>
        <v>8.2672458446068315</v>
      </c>
      <c r="AF19" s="34">
        <f t="shared" si="23"/>
        <v>8.567812400268398</v>
      </c>
      <c r="AG19" s="34">
        <f t="shared" si="23"/>
        <v>8.0788276554444742</v>
      </c>
    </row>
    <row r="20" spans="2:33" x14ac:dyDescent="0.3">
      <c r="B20" s="33"/>
      <c r="C20" s="52" t="s">
        <v>31</v>
      </c>
      <c r="D20" s="47">
        <v>970</v>
      </c>
      <c r="E20" s="47">
        <v>964</v>
      </c>
      <c r="F20" s="47">
        <v>1103</v>
      </c>
      <c r="G20" s="47">
        <v>203</v>
      </c>
      <c r="H20" s="47">
        <v>274</v>
      </c>
      <c r="I20" s="47">
        <v>517</v>
      </c>
      <c r="J20" s="47">
        <v>782</v>
      </c>
      <c r="K20" s="47">
        <v>720</v>
      </c>
      <c r="L20" s="48">
        <f t="shared" si="15"/>
        <v>-6</v>
      </c>
      <c r="M20" s="49">
        <f t="shared" si="16"/>
        <v>-0.61855670103092786</v>
      </c>
      <c r="N20" s="48">
        <f t="shared" si="17"/>
        <v>139</v>
      </c>
      <c r="O20" s="49">
        <f t="shared" si="18"/>
        <v>14.419087136929459</v>
      </c>
      <c r="P20" s="48">
        <f t="shared" si="4"/>
        <v>-900</v>
      </c>
      <c r="Q20" s="49">
        <f t="shared" si="5"/>
        <v>-81.595648232094291</v>
      </c>
      <c r="R20" s="48">
        <f t="shared" si="1"/>
        <v>71</v>
      </c>
      <c r="S20" s="49">
        <f t="shared" si="14"/>
        <v>34.975369458128078</v>
      </c>
      <c r="T20" s="48">
        <f t="shared" si="2"/>
        <v>243</v>
      </c>
      <c r="U20" s="49">
        <f t="shared" si="6"/>
        <v>88.686131386861305</v>
      </c>
      <c r="V20" s="48">
        <f t="shared" si="3"/>
        <v>265</v>
      </c>
      <c r="W20" s="49">
        <f t="shared" si="7"/>
        <v>51.257253384912957</v>
      </c>
      <c r="X20" s="48">
        <f t="shared" si="8"/>
        <v>-62</v>
      </c>
      <c r="Y20" s="49">
        <f t="shared" si="9"/>
        <v>-7.9283887468030692</v>
      </c>
      <c r="Z20" s="50">
        <f t="shared" si="19"/>
        <v>3.2771720640339147E-2</v>
      </c>
      <c r="AA20" s="50">
        <f t="shared" si="20"/>
        <v>3.1955797573945025E-2</v>
      </c>
      <c r="AB20" s="50">
        <f t="shared" si="21"/>
        <v>3.513848961200481E-2</v>
      </c>
      <c r="AC20" s="50">
        <f t="shared" si="22"/>
        <v>2.0061032975199424E-2</v>
      </c>
      <c r="AD20" s="50">
        <f t="shared" si="23"/>
        <v>2.0340669089235406E-2</v>
      </c>
      <c r="AE20" s="50">
        <f t="shared" si="23"/>
        <v>2.2004335322235828E-2</v>
      </c>
      <c r="AF20" s="50">
        <f t="shared" si="23"/>
        <v>2.8424642347482893E-2</v>
      </c>
      <c r="AG20" s="50">
        <f t="shared" si="23"/>
        <v>2.4661900754345892E-2</v>
      </c>
    </row>
    <row r="21" spans="2:33" x14ac:dyDescent="0.3">
      <c r="B21" s="33"/>
      <c r="C21" s="53" t="s">
        <v>32</v>
      </c>
      <c r="D21" s="7">
        <v>81091</v>
      </c>
      <c r="E21" s="7">
        <v>76937</v>
      </c>
      <c r="F21" s="7">
        <v>78948</v>
      </c>
      <c r="G21" s="7">
        <v>20898</v>
      </c>
      <c r="H21" s="7">
        <v>12300</v>
      </c>
      <c r="I21" s="7">
        <v>28173</v>
      </c>
      <c r="J21" s="7">
        <v>31849</v>
      </c>
      <c r="K21" s="7">
        <v>28258</v>
      </c>
      <c r="L21" s="41">
        <f t="shared" si="15"/>
        <v>-4154</v>
      </c>
      <c r="M21" s="42">
        <f t="shared" si="16"/>
        <v>-5.1226399970403618</v>
      </c>
      <c r="N21" s="41">
        <f t="shared" si="17"/>
        <v>2011</v>
      </c>
      <c r="O21" s="42">
        <f t="shared" si="18"/>
        <v>2.6138268973315828</v>
      </c>
      <c r="P21" s="41">
        <f t="shared" si="4"/>
        <v>-58050</v>
      </c>
      <c r="Q21" s="42">
        <f t="shared" si="5"/>
        <v>-73.529411764705884</v>
      </c>
      <c r="R21" s="41">
        <f t="shared" si="1"/>
        <v>-8598</v>
      </c>
      <c r="S21" s="42">
        <f t="shared" si="14"/>
        <v>-41.142693080677581</v>
      </c>
      <c r="T21" s="41">
        <f t="shared" si="2"/>
        <v>15873</v>
      </c>
      <c r="U21" s="42">
        <f t="shared" si="6"/>
        <v>129.04878048780489</v>
      </c>
      <c r="V21" s="41">
        <f t="shared" si="3"/>
        <v>3676</v>
      </c>
      <c r="W21" s="42">
        <f t="shared" si="7"/>
        <v>13.04795371454939</v>
      </c>
      <c r="X21" s="41">
        <f t="shared" si="8"/>
        <v>-3591</v>
      </c>
      <c r="Y21" s="42">
        <f t="shared" si="9"/>
        <v>-11.27507928035417</v>
      </c>
      <c r="Z21" s="35">
        <f t="shared" si="19"/>
        <v>2.739682060253342</v>
      </c>
      <c r="AA21" s="35">
        <f t="shared" si="20"/>
        <v>2.5503975082433694</v>
      </c>
      <c r="AB21" s="35">
        <f t="shared" si="21"/>
        <v>2.5150620833078476</v>
      </c>
      <c r="AC21" s="35">
        <f t="shared" si="22"/>
        <v>2.0651993453976236</v>
      </c>
      <c r="AD21" s="35">
        <f t="shared" si="23"/>
        <v>0.91310302845837765</v>
      </c>
      <c r="AE21" s="35">
        <f t="shared" si="23"/>
        <v>1.1990873095422632</v>
      </c>
      <c r="AF21" s="35">
        <f t="shared" si="23"/>
        <v>1.1576680743286223</v>
      </c>
      <c r="AG21" s="35">
        <f t="shared" si="23"/>
        <v>0.96791109932820285</v>
      </c>
    </row>
    <row r="22" spans="2:33" x14ac:dyDescent="0.3">
      <c r="B22" s="33"/>
      <c r="C22" s="52" t="s">
        <v>33</v>
      </c>
      <c r="D22" s="47">
        <v>78032</v>
      </c>
      <c r="E22" s="47">
        <v>65633</v>
      </c>
      <c r="F22" s="47">
        <v>69471</v>
      </c>
      <c r="G22" s="47">
        <v>18549</v>
      </c>
      <c r="H22" s="47">
        <v>15638</v>
      </c>
      <c r="I22" s="47">
        <v>30991</v>
      </c>
      <c r="J22" s="47">
        <v>43075</v>
      </c>
      <c r="K22" s="47">
        <v>45576</v>
      </c>
      <c r="L22" s="48">
        <f t="shared" si="15"/>
        <v>-12399</v>
      </c>
      <c r="M22" s="49">
        <f t="shared" si="16"/>
        <v>-15.88963502152963</v>
      </c>
      <c r="N22" s="48">
        <f t="shared" si="17"/>
        <v>3838</v>
      </c>
      <c r="O22" s="49">
        <f t="shared" si="18"/>
        <v>5.8476680937942804</v>
      </c>
      <c r="P22" s="48">
        <f t="shared" si="4"/>
        <v>-50922</v>
      </c>
      <c r="Q22" s="49">
        <f t="shared" si="5"/>
        <v>-73.299650213758255</v>
      </c>
      <c r="R22" s="48">
        <f t="shared" si="1"/>
        <v>-2911</v>
      </c>
      <c r="S22" s="49">
        <f t="shared" si="14"/>
        <v>-15.693568386435928</v>
      </c>
      <c r="T22" s="48">
        <f t="shared" si="2"/>
        <v>15353</v>
      </c>
      <c r="U22" s="49">
        <f t="shared" si="6"/>
        <v>98.177516306433048</v>
      </c>
      <c r="V22" s="48">
        <f t="shared" si="3"/>
        <v>12084</v>
      </c>
      <c r="W22" s="49">
        <f t="shared" si="7"/>
        <v>38.991965409312378</v>
      </c>
      <c r="X22" s="48">
        <f>K22-J22</f>
        <v>2501</v>
      </c>
      <c r="Y22" s="49">
        <f t="shared" si="9"/>
        <v>5.806152060359838</v>
      </c>
      <c r="Z22" s="50">
        <f t="shared" si="19"/>
        <v>2.6363328917597366</v>
      </c>
      <c r="AA22" s="50">
        <f t="shared" si="20"/>
        <v>2.1756793176044953</v>
      </c>
      <c r="AB22" s="50">
        <f t="shared" si="21"/>
        <v>2.2131514159887455</v>
      </c>
      <c r="AC22" s="50">
        <f t="shared" si="22"/>
        <v>1.83306453525603</v>
      </c>
      <c r="AD22" s="50">
        <f t="shared" si="23"/>
        <v>1.1609028584578951</v>
      </c>
      <c r="AE22" s="50">
        <f t="shared" si="23"/>
        <v>1.3190258336004073</v>
      </c>
      <c r="AF22" s="50">
        <f t="shared" si="23"/>
        <v>1.5657179911992656</v>
      </c>
      <c r="AG22" s="50">
        <f t="shared" si="23"/>
        <v>1.5610983177500948</v>
      </c>
    </row>
    <row r="23" spans="2:33" x14ac:dyDescent="0.3">
      <c r="B23" s="33"/>
      <c r="C23" s="53" t="s">
        <v>34</v>
      </c>
      <c r="D23" s="7">
        <v>40300</v>
      </c>
      <c r="E23" s="7">
        <v>38135</v>
      </c>
      <c r="F23" s="7">
        <v>42024</v>
      </c>
      <c r="G23" s="7">
        <v>10171</v>
      </c>
      <c r="H23" s="7">
        <v>7436</v>
      </c>
      <c r="I23" s="7">
        <v>18733</v>
      </c>
      <c r="J23" s="7">
        <v>20505</v>
      </c>
      <c r="K23" s="7">
        <v>18710</v>
      </c>
      <c r="L23" s="41">
        <f t="shared" si="15"/>
        <v>-2165</v>
      </c>
      <c r="M23" s="42">
        <f t="shared" si="16"/>
        <v>-5.3722084367245664</v>
      </c>
      <c r="N23" s="41">
        <f t="shared" si="17"/>
        <v>3889</v>
      </c>
      <c r="O23" s="42">
        <f t="shared" si="18"/>
        <v>10.197980857480005</v>
      </c>
      <c r="P23" s="41">
        <f t="shared" si="4"/>
        <v>-31853</v>
      </c>
      <c r="Q23" s="42">
        <f t="shared" si="5"/>
        <v>-75.797163525604418</v>
      </c>
      <c r="R23" s="41">
        <f t="shared" si="1"/>
        <v>-2735</v>
      </c>
      <c r="S23" s="42">
        <f t="shared" si="14"/>
        <v>-26.890177956936391</v>
      </c>
      <c r="T23" s="41">
        <f t="shared" si="2"/>
        <v>11297</v>
      </c>
      <c r="U23" s="42">
        <f t="shared" si="6"/>
        <v>151.92307692307691</v>
      </c>
      <c r="V23" s="41">
        <f t="shared" si="3"/>
        <v>1772</v>
      </c>
      <c r="W23" s="42">
        <f t="shared" si="7"/>
        <v>9.4592430470293056</v>
      </c>
      <c r="X23" s="41">
        <f t="shared" si="8"/>
        <v>-1795</v>
      </c>
      <c r="Y23" s="42">
        <f t="shared" si="9"/>
        <v>-8.7539624481833691</v>
      </c>
      <c r="Z23" s="35">
        <f t="shared" si="19"/>
        <v>1.3615467441295543</v>
      </c>
      <c r="AA23" s="35">
        <f t="shared" si="20"/>
        <v>1.2641435067244744</v>
      </c>
      <c r="AB23" s="35">
        <f t="shared" si="21"/>
        <v>1.3387668970579241</v>
      </c>
      <c r="AC23" s="35">
        <f t="shared" si="22"/>
        <v>1.0051269280332678</v>
      </c>
      <c r="AD23" s="35">
        <f t="shared" si="23"/>
        <v>0.5520190341151624</v>
      </c>
      <c r="AE23" s="35">
        <f t="shared" si="23"/>
        <v>0.79730602242058746</v>
      </c>
      <c r="AF23" s="35">
        <f t="shared" si="23"/>
        <v>0.74532901705260446</v>
      </c>
      <c r="AG23" s="35">
        <f t="shared" si="23"/>
        <v>0.64086689321362722</v>
      </c>
    </row>
    <row r="24" spans="2:33" x14ac:dyDescent="0.3">
      <c r="B24" s="33"/>
      <c r="C24" s="52" t="s">
        <v>35</v>
      </c>
      <c r="D24" s="47">
        <v>429990</v>
      </c>
      <c r="E24" s="47">
        <v>416915</v>
      </c>
      <c r="F24" s="47">
        <v>414983</v>
      </c>
      <c r="G24" s="47">
        <v>123956</v>
      </c>
      <c r="H24" s="47">
        <v>27634</v>
      </c>
      <c r="I24" s="47">
        <v>78473</v>
      </c>
      <c r="J24" s="47">
        <v>94083</v>
      </c>
      <c r="K24" s="47">
        <v>95799</v>
      </c>
      <c r="L24" s="48">
        <f t="shared" si="15"/>
        <v>-13075</v>
      </c>
      <c r="M24" s="49">
        <f t="shared" si="16"/>
        <v>-3.0407683899625573</v>
      </c>
      <c r="N24" s="48">
        <f t="shared" si="17"/>
        <v>-1932</v>
      </c>
      <c r="O24" s="49">
        <f t="shared" si="18"/>
        <v>-0.46340381132844827</v>
      </c>
      <c r="P24" s="48">
        <f t="shared" si="4"/>
        <v>-291027</v>
      </c>
      <c r="Q24" s="49">
        <f t="shared" si="5"/>
        <v>-70.12986074128338</v>
      </c>
      <c r="R24" s="48">
        <f t="shared" si="1"/>
        <v>-96322</v>
      </c>
      <c r="S24" s="49">
        <f t="shared" si="14"/>
        <v>-77.706605569718292</v>
      </c>
      <c r="T24" s="48">
        <f t="shared" si="2"/>
        <v>50839</v>
      </c>
      <c r="U24" s="49">
        <f t="shared" si="6"/>
        <v>183.97264239704711</v>
      </c>
      <c r="V24" s="48">
        <f t="shared" si="3"/>
        <v>15610</v>
      </c>
      <c r="W24" s="49">
        <f t="shared" si="7"/>
        <v>19.892192218979776</v>
      </c>
      <c r="X24" s="48">
        <f t="shared" si="8"/>
        <v>1716</v>
      </c>
      <c r="Y24" s="49">
        <f t="shared" si="9"/>
        <v>1.823921431076815</v>
      </c>
      <c r="Z24" s="50">
        <f t="shared" si="19"/>
        <v>14.527332121793227</v>
      </c>
      <c r="AA24" s="50">
        <f t="shared" si="20"/>
        <v>13.820385213217104</v>
      </c>
      <c r="AB24" s="50">
        <f t="shared" si="21"/>
        <v>13.220195679654209</v>
      </c>
      <c r="AC24" s="50">
        <f t="shared" si="22"/>
        <v>12.249681790511428</v>
      </c>
      <c r="AD24" s="50">
        <f t="shared" si="23"/>
        <v>2.0514381372698223</v>
      </c>
      <c r="AE24" s="50">
        <f t="shared" si="23"/>
        <v>3.3399346339300044</v>
      </c>
      <c r="AF24" s="50">
        <f t="shared" si="23"/>
        <v>3.4197898030412186</v>
      </c>
      <c r="AG24" s="50">
        <f t="shared" si="23"/>
        <v>3.2813686532855302</v>
      </c>
    </row>
    <row r="25" spans="2:33" x14ac:dyDescent="0.3">
      <c r="B25" s="33"/>
      <c r="C25" s="53" t="s">
        <v>36</v>
      </c>
      <c r="D25" s="7">
        <v>104795</v>
      </c>
      <c r="E25" s="7">
        <v>92802</v>
      </c>
      <c r="F25" s="7">
        <v>92072</v>
      </c>
      <c r="G25" s="7">
        <v>28597</v>
      </c>
      <c r="H25" s="7">
        <v>15143</v>
      </c>
      <c r="I25" s="7">
        <v>37355</v>
      </c>
      <c r="J25" s="7">
        <v>45418</v>
      </c>
      <c r="K25" s="7">
        <v>46797</v>
      </c>
      <c r="L25" s="41">
        <f t="shared" si="15"/>
        <v>-11993</v>
      </c>
      <c r="M25" s="42">
        <f t="shared" si="16"/>
        <v>-11.444248294288851</v>
      </c>
      <c r="N25" s="41">
        <f t="shared" si="17"/>
        <v>-730</v>
      </c>
      <c r="O25" s="42">
        <f t="shared" si="18"/>
        <v>-0.78662097799616393</v>
      </c>
      <c r="P25" s="41">
        <f t="shared" si="4"/>
        <v>-63475</v>
      </c>
      <c r="Q25" s="42">
        <f t="shared" si="5"/>
        <v>-68.940611695195059</v>
      </c>
      <c r="R25" s="41">
        <f t="shared" si="1"/>
        <v>-13454</v>
      </c>
      <c r="S25" s="42">
        <f t="shared" si="14"/>
        <v>-47.046893030737493</v>
      </c>
      <c r="T25" s="41">
        <f t="shared" si="2"/>
        <v>22212</v>
      </c>
      <c r="U25" s="42">
        <f t="shared" si="6"/>
        <v>146.68163507891435</v>
      </c>
      <c r="V25" s="41">
        <f t="shared" si="3"/>
        <v>8063</v>
      </c>
      <c r="W25" s="42">
        <f t="shared" si="7"/>
        <v>21.584794538883685</v>
      </c>
      <c r="X25" s="41">
        <f t="shared" si="8"/>
        <v>1379</v>
      </c>
      <c r="Y25" s="42">
        <f t="shared" si="9"/>
        <v>3.0362411378748515</v>
      </c>
      <c r="Z25" s="35">
        <f t="shared" si="19"/>
        <v>3.5405283139220014</v>
      </c>
      <c r="AA25" s="35">
        <f t="shared" si="20"/>
        <v>3.0763090523415411</v>
      </c>
      <c r="AB25" s="35">
        <f t="shared" si="21"/>
        <v>2.9331559524537689</v>
      </c>
      <c r="AC25" s="35">
        <f t="shared" si="22"/>
        <v>2.826036256117133</v>
      </c>
      <c r="AD25" s="35">
        <f t="shared" si="23"/>
        <v>1.1241560292638386</v>
      </c>
      <c r="AE25" s="35">
        <f t="shared" si="23"/>
        <v>1.5898877097913333</v>
      </c>
      <c r="AF25" s="35">
        <f t="shared" si="23"/>
        <v>1.6508828722992048</v>
      </c>
      <c r="AG25" s="35">
        <f t="shared" si="23"/>
        <v>1.602920791112673</v>
      </c>
    </row>
    <row r="26" spans="2:33" ht="6" customHeight="1" x14ac:dyDescent="0.3">
      <c r="B26" s="33"/>
      <c r="C26" s="51"/>
      <c r="D26" s="6"/>
      <c r="E26" s="6"/>
      <c r="F26" s="6"/>
      <c r="G26" s="6"/>
      <c r="H26" s="6"/>
      <c r="I26" s="6">
        <v>0</v>
      </c>
      <c r="J26" s="6">
        <v>0</v>
      </c>
      <c r="K26" s="6">
        <v>0</v>
      </c>
      <c r="L26" s="41"/>
      <c r="M26" s="42"/>
      <c r="N26" s="41"/>
      <c r="O26" s="42"/>
      <c r="P26" s="41"/>
      <c r="Q26" s="42"/>
      <c r="R26" s="41">
        <f t="shared" si="1"/>
        <v>0</v>
      </c>
      <c r="S26" s="42"/>
      <c r="T26" s="41">
        <f t="shared" si="2"/>
        <v>0</v>
      </c>
      <c r="U26" s="42"/>
      <c r="V26" s="41">
        <f t="shared" si="3"/>
        <v>0</v>
      </c>
      <c r="W26" s="42"/>
      <c r="X26" s="41"/>
      <c r="Y26" s="42"/>
      <c r="Z26" s="35"/>
      <c r="AA26" s="35"/>
      <c r="AB26" s="35"/>
      <c r="AC26" s="35"/>
      <c r="AD26" s="35"/>
      <c r="AE26" s="35"/>
      <c r="AF26" s="35"/>
      <c r="AG26" s="35"/>
    </row>
    <row r="27" spans="2:33" x14ac:dyDescent="0.3">
      <c r="B27" s="28" t="s">
        <v>37</v>
      </c>
      <c r="C27" s="51"/>
      <c r="D27" s="6">
        <v>181399</v>
      </c>
      <c r="E27" s="6">
        <v>190413</v>
      </c>
      <c r="F27" s="6">
        <v>195581</v>
      </c>
      <c r="G27" s="6">
        <v>50237</v>
      </c>
      <c r="H27" s="6">
        <v>60221</v>
      </c>
      <c r="I27" s="6">
        <v>110852</v>
      </c>
      <c r="J27" s="6">
        <v>134399</v>
      </c>
      <c r="K27" s="6">
        <v>136466</v>
      </c>
      <c r="L27" s="40">
        <f>E27-D27</f>
        <v>9014</v>
      </c>
      <c r="M27" s="39">
        <f>(E27-D27)/D27*100</f>
        <v>4.9691563900572771</v>
      </c>
      <c r="N27" s="40">
        <f>F27-E27</f>
        <v>5168</v>
      </c>
      <c r="O27" s="39">
        <f t="shared" ref="O27:O40" si="24">(F27-E27)/E27*100</f>
        <v>2.714100402808632</v>
      </c>
      <c r="P27" s="40">
        <f t="shared" si="4"/>
        <v>-145344</v>
      </c>
      <c r="Q27" s="39">
        <f t="shared" si="5"/>
        <v>-74.313967103143966</v>
      </c>
      <c r="R27" s="40">
        <f t="shared" si="1"/>
        <v>9984</v>
      </c>
      <c r="S27" s="39">
        <f t="shared" si="14"/>
        <v>19.873798196548361</v>
      </c>
      <c r="T27" s="40">
        <f t="shared" si="2"/>
        <v>50631</v>
      </c>
      <c r="U27" s="39">
        <f t="shared" si="6"/>
        <v>84.075322561897011</v>
      </c>
      <c r="V27" s="40">
        <f t="shared" si="3"/>
        <v>23547</v>
      </c>
      <c r="W27" s="39">
        <f t="shared" si="7"/>
        <v>21.241835961462129</v>
      </c>
      <c r="X27" s="40">
        <f t="shared" si="8"/>
        <v>2067</v>
      </c>
      <c r="Y27" s="39">
        <f t="shared" si="9"/>
        <v>1.537957871710355</v>
      </c>
      <c r="Z27" s="34">
        <f t="shared" ref="Z27:Z33" si="25">D27/D$12*100</f>
        <v>6.1286158272545164</v>
      </c>
      <c r="AA27" s="34">
        <f t="shared" ref="AA27:AA33" si="26">E27/E$12*100</f>
        <v>6.3120324517091211</v>
      </c>
      <c r="AB27" s="34">
        <f t="shared" ref="AB27:AB33" si="27">F27/F$12*100</f>
        <v>6.230662680694028</v>
      </c>
      <c r="AC27" s="34">
        <f t="shared" ref="AC27:AC33" si="28">G27/G$12*100</f>
        <v>4.9645621358378991</v>
      </c>
      <c r="AD27" s="34">
        <f t="shared" ref="AD27:AG33" si="29">H27/H$12*100</f>
        <v>4.4705672745359317</v>
      </c>
      <c r="AE27" s="34">
        <f t="shared" si="29"/>
        <v>4.7180359364419457</v>
      </c>
      <c r="AF27" s="34">
        <f t="shared" si="29"/>
        <v>4.8852218757792238</v>
      </c>
      <c r="AG27" s="34">
        <f>K27/K$12*100</f>
        <v>4.6743207615868974</v>
      </c>
    </row>
    <row r="28" spans="2:33" x14ac:dyDescent="0.3">
      <c r="B28" s="33"/>
      <c r="C28" s="52" t="s">
        <v>38</v>
      </c>
      <c r="D28" s="47">
        <v>30992</v>
      </c>
      <c r="E28" s="47">
        <v>40832</v>
      </c>
      <c r="F28" s="47">
        <v>37948</v>
      </c>
      <c r="G28" s="47">
        <v>10571</v>
      </c>
      <c r="H28" s="47">
        <v>8868</v>
      </c>
      <c r="I28" s="47">
        <v>20746</v>
      </c>
      <c r="J28" s="47">
        <v>28564</v>
      </c>
      <c r="K28" s="47">
        <v>28736</v>
      </c>
      <c r="L28" s="48">
        <f>E28-D28</f>
        <v>9840</v>
      </c>
      <c r="M28" s="49">
        <f>(E28-D28)/D28*100</f>
        <v>31.750129065565307</v>
      </c>
      <c r="N28" s="48">
        <f>F28-E28</f>
        <v>-2884</v>
      </c>
      <c r="O28" s="49">
        <f t="shared" si="24"/>
        <v>-7.0630877742946714</v>
      </c>
      <c r="P28" s="48">
        <f t="shared" si="4"/>
        <v>-27377</v>
      </c>
      <c r="Q28" s="49">
        <f t="shared" si="5"/>
        <v>-72.14345947085485</v>
      </c>
      <c r="R28" s="48">
        <f t="shared" si="1"/>
        <v>-1703</v>
      </c>
      <c r="S28" s="49">
        <f t="shared" si="14"/>
        <v>-16.110112572131303</v>
      </c>
      <c r="T28" s="48">
        <f t="shared" si="2"/>
        <v>11878</v>
      </c>
      <c r="U28" s="49">
        <f t="shared" si="6"/>
        <v>133.94226432115471</v>
      </c>
      <c r="V28" s="48">
        <f t="shared" si="3"/>
        <v>7818</v>
      </c>
      <c r="W28" s="49">
        <f t="shared" si="7"/>
        <v>37.68437289115974</v>
      </c>
      <c r="X28" s="48">
        <f t="shared" si="8"/>
        <v>172</v>
      </c>
      <c r="Y28" s="49">
        <f t="shared" si="9"/>
        <v>0.60215656070578349</v>
      </c>
      <c r="Z28" s="50">
        <f t="shared" si="25"/>
        <v>1.0470733670983412</v>
      </c>
      <c r="AA28" s="50">
        <f t="shared" si="26"/>
        <v>1.3535468117627834</v>
      </c>
      <c r="AB28" s="50">
        <f t="shared" si="27"/>
        <v>1.2089169572043141</v>
      </c>
      <c r="AC28" s="50">
        <f t="shared" si="28"/>
        <v>1.0446560570484389</v>
      </c>
      <c r="AD28" s="50">
        <f t="shared" si="29"/>
        <v>0.65832501271291821</v>
      </c>
      <c r="AE28" s="50">
        <f t="shared" si="29"/>
        <v>0.88298247697312282</v>
      </c>
      <c r="AF28" s="50">
        <f t="shared" si="29"/>
        <v>1.0382627672806923</v>
      </c>
      <c r="AG28" s="50">
        <f t="shared" si="29"/>
        <v>0.98428386121789369</v>
      </c>
    </row>
    <row r="29" spans="2:33" x14ac:dyDescent="0.3">
      <c r="B29" s="33"/>
      <c r="C29" s="53" t="s">
        <v>39</v>
      </c>
      <c r="D29" s="7">
        <v>2115</v>
      </c>
      <c r="E29" s="7">
        <v>2181</v>
      </c>
      <c r="F29" s="7">
        <v>2638</v>
      </c>
      <c r="G29" s="7">
        <v>584</v>
      </c>
      <c r="H29" s="7">
        <v>797</v>
      </c>
      <c r="I29" s="7">
        <v>1280</v>
      </c>
      <c r="J29" s="7">
        <v>1859</v>
      </c>
      <c r="K29" s="7">
        <v>1792</v>
      </c>
      <c r="L29" s="41">
        <f t="shared" ref="L29:L76" si="30">E29-D29</f>
        <v>66</v>
      </c>
      <c r="M29" s="42">
        <f t="shared" ref="M29:M76" si="31">(E29-D29)/D29*100</f>
        <v>3.1205673758865249</v>
      </c>
      <c r="N29" s="41">
        <f t="shared" ref="N29:N76" si="32">F29-E29</f>
        <v>457</v>
      </c>
      <c r="O29" s="42">
        <f t="shared" si="24"/>
        <v>20.953690967446125</v>
      </c>
      <c r="P29" s="41">
        <f t="shared" si="4"/>
        <v>-2054</v>
      </c>
      <c r="Q29" s="42">
        <f t="shared" si="5"/>
        <v>-77.862016679302499</v>
      </c>
      <c r="R29" s="41">
        <f t="shared" si="1"/>
        <v>213</v>
      </c>
      <c r="S29" s="42">
        <f t="shared" si="14"/>
        <v>36.472602739726028</v>
      </c>
      <c r="T29" s="41">
        <f t="shared" si="2"/>
        <v>483</v>
      </c>
      <c r="U29" s="42">
        <f t="shared" si="6"/>
        <v>60.602258469259731</v>
      </c>
      <c r="V29" s="41">
        <f t="shared" si="3"/>
        <v>579</v>
      </c>
      <c r="W29" s="42">
        <f t="shared" si="7"/>
        <v>45.234375</v>
      </c>
      <c r="X29" s="41">
        <f t="shared" si="8"/>
        <v>-67</v>
      </c>
      <c r="Y29" s="42">
        <f t="shared" si="9"/>
        <v>-3.604088219472835</v>
      </c>
      <c r="Z29" s="35">
        <f t="shared" si="25"/>
        <v>7.1455865107543606E-2</v>
      </c>
      <c r="AA29" s="35">
        <f t="shared" si="26"/>
        <v>7.2298334552670221E-2</v>
      </c>
      <c r="AB29" s="35">
        <f t="shared" si="27"/>
        <v>8.4039288845393204E-2</v>
      </c>
      <c r="AC29" s="35">
        <f t="shared" si="28"/>
        <v>5.7712528362150066E-2</v>
      </c>
      <c r="AD29" s="35">
        <f t="shared" si="29"/>
        <v>5.9166106803359923E-2</v>
      </c>
      <c r="AE29" s="35">
        <f t="shared" si="29"/>
        <v>5.4478818592769561E-2</v>
      </c>
      <c r="AF29" s="35">
        <f t="shared" si="29"/>
        <v>6.7572135708402425E-2</v>
      </c>
      <c r="AG29" s="35">
        <f t="shared" si="29"/>
        <v>6.1380730766371988E-2</v>
      </c>
    </row>
    <row r="30" spans="2:33" x14ac:dyDescent="0.3">
      <c r="B30" s="33"/>
      <c r="C30" s="52" t="s">
        <v>40</v>
      </c>
      <c r="D30" s="47">
        <v>21485</v>
      </c>
      <c r="E30" s="47">
        <v>22329</v>
      </c>
      <c r="F30" s="47">
        <v>26815</v>
      </c>
      <c r="G30" s="47">
        <v>6466</v>
      </c>
      <c r="H30" s="47">
        <v>11864</v>
      </c>
      <c r="I30" s="47">
        <v>15878</v>
      </c>
      <c r="J30" s="47">
        <v>21249</v>
      </c>
      <c r="K30" s="47">
        <v>21484</v>
      </c>
      <c r="L30" s="48">
        <f t="shared" si="30"/>
        <v>844</v>
      </c>
      <c r="M30" s="49">
        <f t="shared" si="31"/>
        <v>3.9283220851757039</v>
      </c>
      <c r="N30" s="48">
        <f t="shared" si="32"/>
        <v>4486</v>
      </c>
      <c r="O30" s="49">
        <f t="shared" si="24"/>
        <v>20.090465314165435</v>
      </c>
      <c r="P30" s="48">
        <f t="shared" si="4"/>
        <v>-20349</v>
      </c>
      <c r="Q30" s="49">
        <f t="shared" si="5"/>
        <v>-75.886630617191869</v>
      </c>
      <c r="R30" s="48">
        <f t="shared" si="1"/>
        <v>5398</v>
      </c>
      <c r="S30" s="49">
        <f t="shared" si="14"/>
        <v>83.482833281781637</v>
      </c>
      <c r="T30" s="48">
        <f t="shared" si="2"/>
        <v>4014</v>
      </c>
      <c r="U30" s="49">
        <f t="shared" si="6"/>
        <v>33.833445718138911</v>
      </c>
      <c r="V30" s="48">
        <f t="shared" si="3"/>
        <v>5371</v>
      </c>
      <c r="W30" s="49">
        <f t="shared" si="7"/>
        <v>33.826678422975185</v>
      </c>
      <c r="X30" s="48">
        <f t="shared" si="8"/>
        <v>235</v>
      </c>
      <c r="Y30" s="49">
        <f t="shared" si="9"/>
        <v>1.1059343969127959</v>
      </c>
      <c r="Z30" s="50">
        <f t="shared" si="25"/>
        <v>0.7258767195440069</v>
      </c>
      <c r="AA30" s="50">
        <f t="shared" si="26"/>
        <v>0.74018776351516424</v>
      </c>
      <c r="AB30" s="50">
        <f t="shared" si="27"/>
        <v>0.85425076966990854</v>
      </c>
      <c r="AC30" s="50">
        <f t="shared" si="28"/>
        <v>0.63898837053024371</v>
      </c>
      <c r="AD30" s="50">
        <f t="shared" si="29"/>
        <v>0.88073612436017823</v>
      </c>
      <c r="AE30" s="50">
        <f t="shared" si="29"/>
        <v>0.67579272001249602</v>
      </c>
      <c r="AF30" s="50">
        <f t="shared" si="29"/>
        <v>0.77237241079496666</v>
      </c>
      <c r="AG30" s="50">
        <f t="shared" si="29"/>
        <v>0.73588371639773209</v>
      </c>
    </row>
    <row r="31" spans="2:33" x14ac:dyDescent="0.3">
      <c r="B31" s="33"/>
      <c r="C31" s="53" t="s">
        <v>41</v>
      </c>
      <c r="D31" s="7">
        <v>13555</v>
      </c>
      <c r="E31" s="7">
        <v>18297</v>
      </c>
      <c r="F31" s="7">
        <v>21235</v>
      </c>
      <c r="G31" s="7">
        <v>6487</v>
      </c>
      <c r="H31" s="7">
        <v>5200</v>
      </c>
      <c r="I31" s="7">
        <v>15317</v>
      </c>
      <c r="J31" s="7">
        <v>20164</v>
      </c>
      <c r="K31" s="7">
        <v>19340</v>
      </c>
      <c r="L31" s="41">
        <f t="shared" si="30"/>
        <v>4742</v>
      </c>
      <c r="M31" s="42">
        <f t="shared" si="31"/>
        <v>34.9834009590557</v>
      </c>
      <c r="N31" s="41">
        <f t="shared" si="32"/>
        <v>2938</v>
      </c>
      <c r="O31" s="42">
        <f t="shared" si="24"/>
        <v>16.057277149259441</v>
      </c>
      <c r="P31" s="41">
        <f t="shared" si="4"/>
        <v>-14748</v>
      </c>
      <c r="Q31" s="42">
        <f t="shared" si="5"/>
        <v>-69.451377442900878</v>
      </c>
      <c r="R31" s="41">
        <f t="shared" si="1"/>
        <v>-1287</v>
      </c>
      <c r="S31" s="42">
        <f t="shared" si="14"/>
        <v>-19.839679358717436</v>
      </c>
      <c r="T31" s="41">
        <f t="shared" si="2"/>
        <v>10117</v>
      </c>
      <c r="U31" s="42">
        <f t="shared" si="6"/>
        <v>194.55769230769232</v>
      </c>
      <c r="V31" s="41">
        <f t="shared" si="3"/>
        <v>4847</v>
      </c>
      <c r="W31" s="42">
        <f t="shared" si="7"/>
        <v>31.644577919958216</v>
      </c>
      <c r="X31" s="41">
        <f t="shared" si="8"/>
        <v>-824</v>
      </c>
      <c r="Y31" s="42">
        <f t="shared" si="9"/>
        <v>-4.0864907756397537</v>
      </c>
      <c r="Z31" s="35">
        <f t="shared" si="25"/>
        <v>0.45795945698948165</v>
      </c>
      <c r="AA31" s="35">
        <f t="shared" si="26"/>
        <v>0.60653031972040661</v>
      </c>
      <c r="AB31" s="35">
        <f t="shared" si="27"/>
        <v>0.67648760372703731</v>
      </c>
      <c r="AC31" s="35">
        <f t="shared" si="28"/>
        <v>0.64106364980354025</v>
      </c>
      <c r="AD31" s="35">
        <f t="shared" si="29"/>
        <v>0.38602729658402957</v>
      </c>
      <c r="AE31" s="35">
        <f t="shared" si="29"/>
        <v>0.65191567530113381</v>
      </c>
      <c r="AF31" s="35">
        <f t="shared" si="29"/>
        <v>0.73293412825402182</v>
      </c>
      <c r="AG31" s="35">
        <f t="shared" si="29"/>
        <v>0.66244605637367993</v>
      </c>
    </row>
    <row r="32" spans="2:33" x14ac:dyDescent="0.3">
      <c r="B32" s="33"/>
      <c r="C32" s="52" t="s">
        <v>42</v>
      </c>
      <c r="D32" s="47">
        <v>47953</v>
      </c>
      <c r="E32" s="47">
        <v>46723</v>
      </c>
      <c r="F32" s="47">
        <v>44557</v>
      </c>
      <c r="G32" s="47">
        <v>11254</v>
      </c>
      <c r="H32" s="47">
        <v>14919</v>
      </c>
      <c r="I32" s="47">
        <v>25547</v>
      </c>
      <c r="J32" s="47">
        <v>29267</v>
      </c>
      <c r="K32" s="47">
        <v>31361</v>
      </c>
      <c r="L32" s="48">
        <f t="shared" si="30"/>
        <v>-1230</v>
      </c>
      <c r="M32" s="49">
        <f t="shared" si="31"/>
        <v>-2.5650115738327113</v>
      </c>
      <c r="N32" s="48">
        <f t="shared" si="32"/>
        <v>-2166</v>
      </c>
      <c r="O32" s="49">
        <f t="shared" si="24"/>
        <v>-4.6358324593883093</v>
      </c>
      <c r="P32" s="48">
        <f t="shared" si="4"/>
        <v>-33303</v>
      </c>
      <c r="Q32" s="49">
        <f t="shared" si="5"/>
        <v>-74.742464708126661</v>
      </c>
      <c r="R32" s="48">
        <f t="shared" si="1"/>
        <v>3665</v>
      </c>
      <c r="S32" s="49">
        <f t="shared" si="14"/>
        <v>32.566198684912031</v>
      </c>
      <c r="T32" s="48">
        <f t="shared" si="2"/>
        <v>10628</v>
      </c>
      <c r="U32" s="49">
        <f t="shared" si="6"/>
        <v>71.238018633956699</v>
      </c>
      <c r="V32" s="48">
        <f t="shared" si="3"/>
        <v>3720</v>
      </c>
      <c r="W32" s="49">
        <f t="shared" si="7"/>
        <v>14.561396641484322</v>
      </c>
      <c r="X32" s="48">
        <f t="shared" si="8"/>
        <v>2094</v>
      </c>
      <c r="Y32" s="49">
        <f t="shared" si="9"/>
        <v>7.1548160043735267</v>
      </c>
      <c r="Z32" s="50">
        <f t="shared" si="25"/>
        <v>1.6201054843981271</v>
      </c>
      <c r="AA32" s="50">
        <f t="shared" si="26"/>
        <v>1.5488285581404908</v>
      </c>
      <c r="AB32" s="50">
        <f t="shared" si="27"/>
        <v>1.4194611800925643</v>
      </c>
      <c r="AC32" s="50">
        <f t="shared" si="28"/>
        <v>1.1121520448418438</v>
      </c>
      <c r="AD32" s="50">
        <f t="shared" si="29"/>
        <v>1.1075271611032955</v>
      </c>
      <c r="AE32" s="50">
        <f t="shared" si="29"/>
        <v>1.0873206082730342</v>
      </c>
      <c r="AF32" s="50">
        <f t="shared" si="29"/>
        <v>1.0638158664754243</v>
      </c>
      <c r="AG32" s="50">
        <f t="shared" si="29"/>
        <v>1.0741970410514465</v>
      </c>
    </row>
    <row r="33" spans="2:33" x14ac:dyDescent="0.3">
      <c r="B33" s="33"/>
      <c r="C33" s="53" t="s">
        <v>43</v>
      </c>
      <c r="D33" s="7">
        <v>6306</v>
      </c>
      <c r="E33" s="7">
        <v>6280</v>
      </c>
      <c r="F33" s="7">
        <v>6434</v>
      </c>
      <c r="G33" s="7">
        <v>1446</v>
      </c>
      <c r="H33" s="7">
        <v>1798</v>
      </c>
      <c r="I33" s="7">
        <v>4151</v>
      </c>
      <c r="J33" s="7">
        <v>5698</v>
      </c>
      <c r="K33" s="7">
        <v>6716</v>
      </c>
      <c r="L33" s="41">
        <f t="shared" si="30"/>
        <v>-26</v>
      </c>
      <c r="M33" s="42">
        <f t="shared" si="31"/>
        <v>-0.41230574056454167</v>
      </c>
      <c r="N33" s="41">
        <f t="shared" si="32"/>
        <v>154</v>
      </c>
      <c r="O33" s="42">
        <f t="shared" si="24"/>
        <v>2.4522292993630574</v>
      </c>
      <c r="P33" s="41">
        <f t="shared" si="4"/>
        <v>-4988</v>
      </c>
      <c r="Q33" s="42">
        <f t="shared" si="5"/>
        <v>-77.525645010879714</v>
      </c>
      <c r="R33" s="41">
        <f t="shared" si="1"/>
        <v>352</v>
      </c>
      <c r="S33" s="42">
        <f t="shared" si="14"/>
        <v>24.343015214384508</v>
      </c>
      <c r="T33" s="41">
        <f t="shared" si="2"/>
        <v>2353</v>
      </c>
      <c r="U33" s="42">
        <f t="shared" si="6"/>
        <v>130.86763070077865</v>
      </c>
      <c r="V33" s="41">
        <f t="shared" si="3"/>
        <v>1547</v>
      </c>
      <c r="W33" s="42">
        <f t="shared" si="7"/>
        <v>37.268128161888704</v>
      </c>
      <c r="X33" s="41">
        <f t="shared" si="8"/>
        <v>1018</v>
      </c>
      <c r="Y33" s="42">
        <f t="shared" si="9"/>
        <v>17.865917865917865</v>
      </c>
      <c r="Z33" s="35">
        <f t="shared" si="25"/>
        <v>0.21304996944121513</v>
      </c>
      <c r="AA33" s="35">
        <f t="shared" si="26"/>
        <v>0.2081767725771522</v>
      </c>
      <c r="AB33" s="35">
        <f t="shared" si="27"/>
        <v>0.20496921320366179</v>
      </c>
      <c r="AC33" s="35">
        <f t="shared" si="28"/>
        <v>0.14289780138984418</v>
      </c>
      <c r="AD33" s="35">
        <f t="shared" si="29"/>
        <v>0.13347636139578561</v>
      </c>
      <c r="AE33" s="35">
        <f t="shared" si="29"/>
        <v>0.17667310623327065</v>
      </c>
      <c r="AF33" s="35">
        <f t="shared" si="29"/>
        <v>0.20711459347309147</v>
      </c>
      <c r="AG33" s="35">
        <f t="shared" si="29"/>
        <v>0.23004072981414858</v>
      </c>
    </row>
    <row r="34" spans="2:33" x14ac:dyDescent="0.3">
      <c r="B34" s="33"/>
      <c r="C34" s="52" t="s">
        <v>44</v>
      </c>
      <c r="D34" s="47">
        <v>248</v>
      </c>
      <c r="E34" s="47">
        <v>214</v>
      </c>
      <c r="F34" s="47">
        <v>290</v>
      </c>
      <c r="G34" s="47">
        <v>45</v>
      </c>
      <c r="H34" s="47">
        <v>100</v>
      </c>
      <c r="I34" s="47">
        <v>204</v>
      </c>
      <c r="J34" s="47">
        <v>287</v>
      </c>
      <c r="K34" s="47">
        <v>322</v>
      </c>
      <c r="L34" s="48">
        <f t="shared" si="30"/>
        <v>-34</v>
      </c>
      <c r="M34" s="49">
        <f t="shared" si="31"/>
        <v>-13.709677419354838</v>
      </c>
      <c r="N34" s="48">
        <f t="shared" si="32"/>
        <v>76</v>
      </c>
      <c r="O34" s="49">
        <f t="shared" si="24"/>
        <v>35.514018691588781</v>
      </c>
      <c r="P34" s="48">
        <f t="shared" si="4"/>
        <v>-245</v>
      </c>
      <c r="Q34" s="49">
        <f t="shared" si="5"/>
        <v>-84.482758620689651</v>
      </c>
      <c r="R34" s="48">
        <f t="shared" si="1"/>
        <v>55</v>
      </c>
      <c r="S34" s="49">
        <f t="shared" si="14"/>
        <v>122.22222222222223</v>
      </c>
      <c r="T34" s="48">
        <f t="shared" si="2"/>
        <v>104</v>
      </c>
      <c r="U34" s="49">
        <f t="shared" si="6"/>
        <v>104</v>
      </c>
      <c r="V34" s="48">
        <f t="shared" si="3"/>
        <v>83</v>
      </c>
      <c r="W34" s="49">
        <f t="shared" si="7"/>
        <v>40.686274509803923</v>
      </c>
      <c r="X34" s="48">
        <f t="shared" si="8"/>
        <v>35</v>
      </c>
      <c r="Y34" s="49">
        <f t="shared" si="9"/>
        <v>12.195121951219512</v>
      </c>
      <c r="Z34" s="50">
        <f t="shared" ref="Z34:Z40" si="33">D34/D$12*100</f>
        <v>8.3787491946434121E-3</v>
      </c>
      <c r="AA34" s="50">
        <f t="shared" ref="AA34:AA40" si="34">E34/E$12*100</f>
        <v>7.0939218680749327E-3</v>
      </c>
      <c r="AB34" s="50">
        <f t="shared" ref="AB34:AB40" si="35">F34/F$12*100</f>
        <v>9.2385874773176745E-3</v>
      </c>
      <c r="AC34" s="50">
        <f t="shared" ref="AC34:AC40" si="36">G34/G$12*100</f>
        <v>4.4470270142067687E-3</v>
      </c>
      <c r="AD34" s="50">
        <f t="shared" ref="AD34:AD40" si="37">H34/H$12*100</f>
        <v>7.4236018573851847E-3</v>
      </c>
      <c r="AE34" s="50">
        <f t="shared" ref="AE34:AG40" si="38">I34/I$12*100</f>
        <v>8.6825617132226477E-3</v>
      </c>
      <c r="AF34" s="50">
        <f t="shared" si="38"/>
        <v>1.043206183341124E-2</v>
      </c>
      <c r="AG34" s="50">
        <f t="shared" si="38"/>
        <v>1.1029350059582468E-2</v>
      </c>
    </row>
    <row r="35" spans="2:33" x14ac:dyDescent="0.3">
      <c r="B35" s="33"/>
      <c r="C35" s="53" t="s">
        <v>45</v>
      </c>
      <c r="D35" s="7"/>
      <c r="E35" s="7"/>
      <c r="F35" s="7"/>
      <c r="G35" s="7"/>
      <c r="H35" s="7">
        <v>1</v>
      </c>
      <c r="I35" s="7">
        <v>0</v>
      </c>
      <c r="J35" s="7">
        <v>0</v>
      </c>
      <c r="K35" s="7">
        <v>1</v>
      </c>
      <c r="L35" s="41"/>
      <c r="M35" s="42"/>
      <c r="N35" s="41"/>
      <c r="O35" s="42"/>
      <c r="P35" s="41"/>
      <c r="Q35" s="42"/>
      <c r="R35" s="41"/>
      <c r="S35" s="42"/>
      <c r="T35" s="41">
        <f t="shared" ref="T35" si="39">I35-H35</f>
        <v>-1</v>
      </c>
      <c r="U35" s="42"/>
      <c r="V35" s="41">
        <f t="shared" si="3"/>
        <v>0</v>
      </c>
      <c r="W35" s="42" t="e">
        <f t="shared" si="7"/>
        <v>#DIV/0!</v>
      </c>
      <c r="X35" s="41">
        <f>K35-J35</f>
        <v>1</v>
      </c>
      <c r="Y35" s="42"/>
      <c r="Z35" s="35">
        <f t="shared" si="33"/>
        <v>0</v>
      </c>
      <c r="AA35" s="35">
        <f t="shared" si="34"/>
        <v>0</v>
      </c>
      <c r="AB35" s="35">
        <f t="shared" si="35"/>
        <v>0</v>
      </c>
      <c r="AC35" s="35">
        <f t="shared" si="36"/>
        <v>0</v>
      </c>
      <c r="AD35" s="35">
        <f t="shared" si="37"/>
        <v>7.4236018573851847E-5</v>
      </c>
      <c r="AE35" s="35">
        <f t="shared" si="38"/>
        <v>0</v>
      </c>
      <c r="AF35" s="35">
        <f t="shared" si="38"/>
        <v>0</v>
      </c>
      <c r="AG35" s="35">
        <f t="shared" si="38"/>
        <v>3.4252639936591507E-5</v>
      </c>
    </row>
    <row r="36" spans="2:33" x14ac:dyDescent="0.3">
      <c r="B36" s="33"/>
      <c r="C36" s="52" t="s">
        <v>46</v>
      </c>
      <c r="D36" s="47">
        <v>1017</v>
      </c>
      <c r="E36" s="47">
        <v>1005</v>
      </c>
      <c r="F36" s="47">
        <v>1603</v>
      </c>
      <c r="G36" s="47">
        <v>234</v>
      </c>
      <c r="H36" s="47">
        <v>310</v>
      </c>
      <c r="I36" s="47">
        <v>798</v>
      </c>
      <c r="J36" s="47">
        <v>936</v>
      </c>
      <c r="K36" s="47">
        <v>982</v>
      </c>
      <c r="L36" s="48">
        <f t="shared" si="30"/>
        <v>-12</v>
      </c>
      <c r="M36" s="49">
        <f t="shared" si="31"/>
        <v>-1.1799410029498525</v>
      </c>
      <c r="N36" s="48">
        <f t="shared" si="32"/>
        <v>598</v>
      </c>
      <c r="O36" s="49">
        <f t="shared" si="24"/>
        <v>59.502487562189053</v>
      </c>
      <c r="P36" s="48">
        <f t="shared" si="4"/>
        <v>-1369</v>
      </c>
      <c r="Q36" s="49">
        <f t="shared" si="5"/>
        <v>-85.402370555208989</v>
      </c>
      <c r="R36" s="48">
        <f t="shared" si="1"/>
        <v>76</v>
      </c>
      <c r="S36" s="49">
        <f t="shared" si="14"/>
        <v>32.478632478632477</v>
      </c>
      <c r="T36" s="48">
        <f t="shared" si="2"/>
        <v>488</v>
      </c>
      <c r="U36" s="49">
        <f t="shared" si="6"/>
        <v>157.41935483870969</v>
      </c>
      <c r="V36" s="48">
        <f t="shared" si="3"/>
        <v>138</v>
      </c>
      <c r="W36" s="49">
        <f t="shared" si="7"/>
        <v>17.293233082706767</v>
      </c>
      <c r="X36" s="48">
        <f t="shared" si="8"/>
        <v>46</v>
      </c>
      <c r="Y36" s="49">
        <f t="shared" si="9"/>
        <v>4.9145299145299148</v>
      </c>
      <c r="Z36" s="50">
        <f t="shared" si="33"/>
        <v>3.4359628753840118E-2</v>
      </c>
      <c r="AA36" s="50">
        <f t="shared" si="34"/>
        <v>3.3314913445865922E-2</v>
      </c>
      <c r="AB36" s="50">
        <f t="shared" si="35"/>
        <v>5.1067088710828393E-2</v>
      </c>
      <c r="AC36" s="50">
        <f t="shared" si="36"/>
        <v>2.3124540473875198E-2</v>
      </c>
      <c r="AD36" s="50">
        <f t="shared" si="37"/>
        <v>2.3013165757894073E-2</v>
      </c>
      <c r="AE36" s="50">
        <f t="shared" si="38"/>
        <v>3.3964138466429775E-2</v>
      </c>
      <c r="AF36" s="50">
        <f t="shared" si="38"/>
        <v>3.4022334062971851E-2</v>
      </c>
      <c r="AG36" s="50">
        <f t="shared" si="38"/>
        <v>3.3636092417732862E-2</v>
      </c>
    </row>
    <row r="37" spans="2:33" x14ac:dyDescent="0.3">
      <c r="B37" s="33"/>
      <c r="C37" s="53" t="s">
        <v>47</v>
      </c>
      <c r="D37" s="7">
        <v>13261</v>
      </c>
      <c r="E37" s="7">
        <v>14865</v>
      </c>
      <c r="F37" s="7">
        <v>17007</v>
      </c>
      <c r="G37" s="7">
        <v>4029</v>
      </c>
      <c r="H37" s="7">
        <v>5996</v>
      </c>
      <c r="I37" s="7">
        <v>17163</v>
      </c>
      <c r="J37" s="7">
        <v>17179</v>
      </c>
      <c r="K37" s="7">
        <v>15852</v>
      </c>
      <c r="L37" s="41">
        <f t="shared" si="30"/>
        <v>1604</v>
      </c>
      <c r="M37" s="42">
        <f t="shared" si="31"/>
        <v>12.095618731619034</v>
      </c>
      <c r="N37" s="41">
        <f t="shared" si="32"/>
        <v>2142</v>
      </c>
      <c r="O37" s="42">
        <f t="shared" si="24"/>
        <v>14.409687184661957</v>
      </c>
      <c r="P37" s="41">
        <f t="shared" si="4"/>
        <v>-12978</v>
      </c>
      <c r="Q37" s="42">
        <f t="shared" si="5"/>
        <v>-76.309754806844239</v>
      </c>
      <c r="R37" s="41">
        <f t="shared" si="1"/>
        <v>1967</v>
      </c>
      <c r="S37" s="42">
        <f t="shared" si="14"/>
        <v>48.821047406304295</v>
      </c>
      <c r="T37" s="41">
        <f t="shared" si="2"/>
        <v>11167</v>
      </c>
      <c r="U37" s="42">
        <f t="shared" si="6"/>
        <v>186.24082721814543</v>
      </c>
      <c r="V37" s="41">
        <f t="shared" si="3"/>
        <v>16</v>
      </c>
      <c r="W37" s="42">
        <f t="shared" si="7"/>
        <v>9.3223795373769153E-2</v>
      </c>
      <c r="X37" s="41">
        <f t="shared" si="8"/>
        <v>-1327</v>
      </c>
      <c r="Y37" s="42">
        <f t="shared" si="9"/>
        <v>-7.7245474125385645</v>
      </c>
      <c r="Z37" s="35">
        <f t="shared" si="33"/>
        <v>0.44802658496034792</v>
      </c>
      <c r="AA37" s="35">
        <f t="shared" si="34"/>
        <v>0.4927623764903451</v>
      </c>
      <c r="AB37" s="35">
        <f t="shared" si="35"/>
        <v>0.54179536974738518</v>
      </c>
      <c r="AC37" s="35">
        <f t="shared" si="36"/>
        <v>0.39815715200531271</v>
      </c>
      <c r="AD37" s="35">
        <f t="shared" si="37"/>
        <v>0.44511916736881568</v>
      </c>
      <c r="AE37" s="35">
        <f t="shared" si="38"/>
        <v>0.73048434649039362</v>
      </c>
      <c r="AF37" s="35">
        <f t="shared" si="38"/>
        <v>0.62443341545704423</v>
      </c>
      <c r="AG37" s="35">
        <f t="shared" si="38"/>
        <v>0.54297284827484871</v>
      </c>
    </row>
    <row r="38" spans="2:33" x14ac:dyDescent="0.3">
      <c r="B38" s="33"/>
      <c r="C38" s="52" t="s">
        <v>48</v>
      </c>
      <c r="D38" s="47">
        <v>91</v>
      </c>
      <c r="E38" s="47">
        <v>98</v>
      </c>
      <c r="F38" s="47">
        <v>89</v>
      </c>
      <c r="G38" s="47">
        <v>14</v>
      </c>
      <c r="H38" s="47">
        <v>11</v>
      </c>
      <c r="I38" s="47">
        <v>50</v>
      </c>
      <c r="J38" s="47">
        <v>127</v>
      </c>
      <c r="K38" s="47">
        <v>107</v>
      </c>
      <c r="L38" s="48">
        <f t="shared" si="30"/>
        <v>7</v>
      </c>
      <c r="M38" s="49">
        <f t="shared" si="31"/>
        <v>7.6923076923076925</v>
      </c>
      <c r="N38" s="48">
        <f t="shared" si="32"/>
        <v>-9</v>
      </c>
      <c r="O38" s="49">
        <f t="shared" si="24"/>
        <v>-9.183673469387756</v>
      </c>
      <c r="P38" s="48">
        <f t="shared" si="4"/>
        <v>-75</v>
      </c>
      <c r="Q38" s="49">
        <f t="shared" si="5"/>
        <v>-84.269662921348313</v>
      </c>
      <c r="R38" s="48">
        <f t="shared" si="1"/>
        <v>-3</v>
      </c>
      <c r="S38" s="49">
        <f t="shared" si="14"/>
        <v>-21.428571428571427</v>
      </c>
      <c r="T38" s="48">
        <f t="shared" si="2"/>
        <v>39</v>
      </c>
      <c r="U38" s="49">
        <f t="shared" si="6"/>
        <v>354.54545454545456</v>
      </c>
      <c r="V38" s="48">
        <f t="shared" si="3"/>
        <v>77</v>
      </c>
      <c r="W38" s="49">
        <f t="shared" si="7"/>
        <v>154</v>
      </c>
      <c r="X38" s="48">
        <f t="shared" si="8"/>
        <v>-20</v>
      </c>
      <c r="Y38" s="49">
        <f t="shared" si="9"/>
        <v>-15.748031496062993</v>
      </c>
      <c r="Z38" s="50">
        <f t="shared" si="33"/>
        <v>3.0744603899699619E-3</v>
      </c>
      <c r="AA38" s="50">
        <f t="shared" si="34"/>
        <v>3.2486184255670252E-3</v>
      </c>
      <c r="AB38" s="50">
        <f t="shared" si="35"/>
        <v>2.8352906395905969E-3</v>
      </c>
      <c r="AC38" s="50">
        <f t="shared" si="36"/>
        <v>1.3835195155309948E-3</v>
      </c>
      <c r="AD38" s="50">
        <f t="shared" si="37"/>
        <v>8.1659620431237035E-4</v>
      </c>
      <c r="AE38" s="50">
        <f t="shared" si="38"/>
        <v>2.1280788512800606E-3</v>
      </c>
      <c r="AF38" s="50">
        <f t="shared" si="38"/>
        <v>4.616278232903232E-3</v>
      </c>
      <c r="AG38" s="50">
        <f t="shared" si="38"/>
        <v>3.665032473215292E-3</v>
      </c>
    </row>
    <row r="39" spans="2:33" x14ac:dyDescent="0.3">
      <c r="B39" s="28"/>
      <c r="C39" s="53" t="s">
        <v>49</v>
      </c>
      <c r="D39" s="7">
        <v>4099</v>
      </c>
      <c r="E39" s="7">
        <v>4392</v>
      </c>
      <c r="F39" s="7">
        <v>5041</v>
      </c>
      <c r="G39" s="7">
        <v>1436</v>
      </c>
      <c r="H39" s="7">
        <v>1883</v>
      </c>
      <c r="I39" s="7">
        <v>3661</v>
      </c>
      <c r="J39" s="7">
        <v>4153</v>
      </c>
      <c r="K39" s="7">
        <v>4465</v>
      </c>
      <c r="L39" s="41">
        <f t="shared" si="30"/>
        <v>293</v>
      </c>
      <c r="M39" s="42">
        <f t="shared" si="31"/>
        <v>7.1480848987557941</v>
      </c>
      <c r="N39" s="41">
        <f t="shared" si="32"/>
        <v>649</v>
      </c>
      <c r="O39" s="42">
        <f t="shared" si="24"/>
        <v>14.776867030965391</v>
      </c>
      <c r="P39" s="41">
        <f t="shared" si="4"/>
        <v>-3605</v>
      </c>
      <c r="Q39" s="42">
        <f t="shared" si="5"/>
        <v>-71.513588573695699</v>
      </c>
      <c r="R39" s="41">
        <f t="shared" si="1"/>
        <v>447</v>
      </c>
      <c r="S39" s="42">
        <f t="shared" si="14"/>
        <v>31.128133704735379</v>
      </c>
      <c r="T39" s="41">
        <f t="shared" si="2"/>
        <v>1778</v>
      </c>
      <c r="U39" s="42">
        <f t="shared" si="6"/>
        <v>94.423791821561338</v>
      </c>
      <c r="V39" s="41">
        <f t="shared" si="3"/>
        <v>492</v>
      </c>
      <c r="W39" s="42">
        <f t="shared" si="7"/>
        <v>13.43895110625512</v>
      </c>
      <c r="X39" s="41">
        <f t="shared" si="8"/>
        <v>312</v>
      </c>
      <c r="Y39" s="42">
        <f t="shared" si="9"/>
        <v>7.5126414640019261</v>
      </c>
      <c r="Z39" s="35">
        <f t="shared" si="33"/>
        <v>0.1384858586646909</v>
      </c>
      <c r="AA39" s="35">
        <f t="shared" si="34"/>
        <v>0.14559114413357524</v>
      </c>
      <c r="AB39" s="35">
        <f t="shared" si="35"/>
        <v>0.16059213611433931</v>
      </c>
      <c r="AC39" s="35">
        <f t="shared" si="36"/>
        <v>0.1419095731644649</v>
      </c>
      <c r="AD39" s="35">
        <f t="shared" si="37"/>
        <v>0.13978642297456303</v>
      </c>
      <c r="AE39" s="35">
        <f t="shared" si="38"/>
        <v>0.15581793349072603</v>
      </c>
      <c r="AF39" s="35">
        <f t="shared" si="38"/>
        <v>0.150955933080686</v>
      </c>
      <c r="AG39" s="35">
        <f t="shared" si="38"/>
        <v>0.1529380373168811</v>
      </c>
    </row>
    <row r="40" spans="2:33" x14ac:dyDescent="0.3">
      <c r="B40" s="33"/>
      <c r="C40" s="52" t="s">
        <v>50</v>
      </c>
      <c r="D40" s="47">
        <v>40277</v>
      </c>
      <c r="E40" s="47">
        <v>33197</v>
      </c>
      <c r="F40" s="47">
        <v>31924</v>
      </c>
      <c r="G40" s="47">
        <v>7671</v>
      </c>
      <c r="H40" s="47">
        <v>8474</v>
      </c>
      <c r="I40" s="47">
        <v>6057</v>
      </c>
      <c r="J40" s="47">
        <v>4916</v>
      </c>
      <c r="K40" s="47">
        <v>5308</v>
      </c>
      <c r="L40" s="48">
        <f t="shared" si="30"/>
        <v>-7080</v>
      </c>
      <c r="M40" s="49">
        <f t="shared" si="31"/>
        <v>-17.578270476947143</v>
      </c>
      <c r="N40" s="48">
        <f t="shared" si="32"/>
        <v>-1273</v>
      </c>
      <c r="O40" s="49">
        <f t="shared" si="24"/>
        <v>-3.8346838569750274</v>
      </c>
      <c r="P40" s="48">
        <f t="shared" si="4"/>
        <v>-24253</v>
      </c>
      <c r="Q40" s="49">
        <f t="shared" si="5"/>
        <v>-75.971056258614212</v>
      </c>
      <c r="R40" s="48">
        <f t="shared" si="1"/>
        <v>803</v>
      </c>
      <c r="S40" s="49">
        <f t="shared" si="14"/>
        <v>10.467996349889193</v>
      </c>
      <c r="T40" s="48">
        <f t="shared" si="2"/>
        <v>-2417</v>
      </c>
      <c r="U40" s="49">
        <f t="shared" si="6"/>
        <v>-28.522539532688224</v>
      </c>
      <c r="V40" s="48">
        <f t="shared" si="3"/>
        <v>-1141</v>
      </c>
      <c r="W40" s="49">
        <f t="shared" si="7"/>
        <v>-18.83770843651973</v>
      </c>
      <c r="X40" s="48">
        <f t="shared" si="8"/>
        <v>392</v>
      </c>
      <c r="Y40" s="49">
        <f t="shared" si="9"/>
        <v>7.9739625711960942</v>
      </c>
      <c r="Z40" s="50">
        <f t="shared" si="33"/>
        <v>1.3607696827123092</v>
      </c>
      <c r="AA40" s="50">
        <f t="shared" si="34"/>
        <v>1.1004529170770259</v>
      </c>
      <c r="AB40" s="50">
        <f t="shared" si="35"/>
        <v>1.0170091952616878</v>
      </c>
      <c r="AC40" s="50">
        <f t="shared" si="36"/>
        <v>0.75806987168844719</v>
      </c>
      <c r="AD40" s="50">
        <f t="shared" si="37"/>
        <v>0.62907602139482055</v>
      </c>
      <c r="AE40" s="50">
        <f t="shared" si="38"/>
        <v>0.25779547204406655</v>
      </c>
      <c r="AF40" s="50">
        <f t="shared" si="38"/>
        <v>0.17868995112560856</v>
      </c>
      <c r="AG40" s="50">
        <f t="shared" si="38"/>
        <v>0.18181301278342776</v>
      </c>
    </row>
    <row r="41" spans="2:33" ht="6" customHeight="1" x14ac:dyDescent="0.3">
      <c r="B41" s="33"/>
      <c r="C41" s="51"/>
      <c r="D41" s="6"/>
      <c r="E41" s="6"/>
      <c r="F41" s="6"/>
      <c r="G41" s="6"/>
      <c r="H41" s="6"/>
      <c r="I41" s="6">
        <v>0</v>
      </c>
      <c r="J41" s="6">
        <v>0</v>
      </c>
      <c r="K41" s="6"/>
      <c r="L41" s="41"/>
      <c r="M41" s="42"/>
      <c r="N41" s="41"/>
      <c r="O41" s="42"/>
      <c r="P41" s="41"/>
      <c r="Q41" s="42"/>
      <c r="R41" s="41">
        <f t="shared" si="1"/>
        <v>0</v>
      </c>
      <c r="S41" s="42"/>
      <c r="T41" s="41">
        <f t="shared" si="2"/>
        <v>0</v>
      </c>
      <c r="U41" s="42"/>
      <c r="V41" s="41">
        <f t="shared" si="3"/>
        <v>0</v>
      </c>
      <c r="W41" s="42"/>
      <c r="X41" s="41"/>
      <c r="Y41" s="42"/>
      <c r="Z41" s="35"/>
      <c r="AA41" s="35"/>
      <c r="AB41" s="35"/>
      <c r="AC41" s="35"/>
      <c r="AD41" s="35"/>
      <c r="AE41" s="35"/>
      <c r="AF41" s="35"/>
      <c r="AG41" s="35"/>
    </row>
    <row r="42" spans="2:33" x14ac:dyDescent="0.3">
      <c r="B42" s="28" t="s">
        <v>51</v>
      </c>
      <c r="C42" s="51"/>
      <c r="D42" s="8">
        <v>13381</v>
      </c>
      <c r="E42" s="8">
        <v>12997</v>
      </c>
      <c r="F42" s="8">
        <v>13510</v>
      </c>
      <c r="G42" s="8">
        <v>3247</v>
      </c>
      <c r="H42" s="8">
        <v>4452</v>
      </c>
      <c r="I42" s="8">
        <v>7457</v>
      </c>
      <c r="J42" s="8">
        <v>10062</v>
      </c>
      <c r="K42" s="8">
        <v>10628</v>
      </c>
      <c r="L42" s="43">
        <f t="shared" si="30"/>
        <v>-384</v>
      </c>
      <c r="M42" s="39">
        <f t="shared" si="31"/>
        <v>-2.8697406770794407</v>
      </c>
      <c r="N42" s="43">
        <f t="shared" si="32"/>
        <v>513</v>
      </c>
      <c r="O42" s="39">
        <f t="shared" ref="O42:O51" si="40">(F42-E42)/E42*100</f>
        <v>3.9470647072401324</v>
      </c>
      <c r="P42" s="43">
        <f t="shared" si="4"/>
        <v>-10263</v>
      </c>
      <c r="Q42" s="39">
        <f t="shared" si="5"/>
        <v>-75.965951147298298</v>
      </c>
      <c r="R42" s="43">
        <f t="shared" si="1"/>
        <v>1205</v>
      </c>
      <c r="S42" s="39">
        <f t="shared" si="14"/>
        <v>37.111179550354173</v>
      </c>
      <c r="T42" s="43">
        <f t="shared" si="2"/>
        <v>3005</v>
      </c>
      <c r="U42" s="39">
        <f t="shared" si="6"/>
        <v>67.497753818508528</v>
      </c>
      <c r="V42" s="43">
        <f t="shared" si="3"/>
        <v>2605</v>
      </c>
      <c r="W42" s="39">
        <f t="shared" si="7"/>
        <v>34.933619417996518</v>
      </c>
      <c r="X42" s="43">
        <f t="shared" si="8"/>
        <v>566</v>
      </c>
      <c r="Y42" s="39">
        <f t="shared" si="9"/>
        <v>5.6251242297753929</v>
      </c>
      <c r="Z42" s="34">
        <f t="shared" ref="Z42:Z51" si="41">D42/D$12*100</f>
        <v>0.45208081844162701</v>
      </c>
      <c r="AA42" s="34">
        <f t="shared" ref="AA42:AA51" si="42">E42/E$12*100</f>
        <v>0.43083973139892473</v>
      </c>
      <c r="AB42" s="34">
        <f t="shared" ref="AB42:AB51" si="43">F42/F$12*100</f>
        <v>0.43039074765021301</v>
      </c>
      <c r="AC42" s="34">
        <f t="shared" ref="AC42:AC51" si="44">G42/G$12*100</f>
        <v>0.32087770478065286</v>
      </c>
      <c r="AD42" s="34">
        <f t="shared" ref="AD42:AG51" si="45">H42/H$12*100</f>
        <v>0.33049875469078843</v>
      </c>
      <c r="AE42" s="34">
        <f t="shared" si="45"/>
        <v>0.31738167987990829</v>
      </c>
      <c r="AF42" s="34">
        <f t="shared" si="45"/>
        <v>0.36574009117694739</v>
      </c>
      <c r="AG42" s="34">
        <f t="shared" si="45"/>
        <v>0.36403705724609459</v>
      </c>
    </row>
    <row r="43" spans="2:33" x14ac:dyDescent="0.3">
      <c r="B43" s="28"/>
      <c r="C43" s="52" t="s">
        <v>52</v>
      </c>
      <c r="D43" s="47">
        <v>423</v>
      </c>
      <c r="E43" s="47">
        <v>355</v>
      </c>
      <c r="F43" s="47">
        <v>367</v>
      </c>
      <c r="G43" s="47">
        <v>79</v>
      </c>
      <c r="H43" s="47">
        <v>252</v>
      </c>
      <c r="I43" s="47">
        <v>319</v>
      </c>
      <c r="J43" s="47">
        <v>522</v>
      </c>
      <c r="K43" s="47">
        <v>506</v>
      </c>
      <c r="L43" s="48">
        <f t="shared" si="30"/>
        <v>-68</v>
      </c>
      <c r="M43" s="49">
        <f t="shared" si="31"/>
        <v>-16.07565011820331</v>
      </c>
      <c r="N43" s="48">
        <f t="shared" si="32"/>
        <v>12</v>
      </c>
      <c r="O43" s="49">
        <f t="shared" si="40"/>
        <v>3.3802816901408446</v>
      </c>
      <c r="P43" s="48">
        <f t="shared" si="4"/>
        <v>-288</v>
      </c>
      <c r="Q43" s="49">
        <f t="shared" si="5"/>
        <v>-78.474114441416901</v>
      </c>
      <c r="R43" s="48">
        <f t="shared" si="1"/>
        <v>173</v>
      </c>
      <c r="S43" s="49">
        <f t="shared" si="14"/>
        <v>218.98734177215192</v>
      </c>
      <c r="T43" s="48">
        <f t="shared" si="2"/>
        <v>67</v>
      </c>
      <c r="U43" s="49">
        <f t="shared" si="6"/>
        <v>26.587301587301589</v>
      </c>
      <c r="V43" s="48">
        <f t="shared" si="3"/>
        <v>203</v>
      </c>
      <c r="W43" s="49">
        <f t="shared" si="7"/>
        <v>63.636363636363633</v>
      </c>
      <c r="X43" s="48">
        <f t="shared" si="8"/>
        <v>-16</v>
      </c>
      <c r="Y43" s="49">
        <f t="shared" si="9"/>
        <v>-3.0651340996168579</v>
      </c>
      <c r="Z43" s="50">
        <f t="shared" si="41"/>
        <v>1.4291173021508723E-2</v>
      </c>
      <c r="AA43" s="50">
        <f t="shared" si="42"/>
        <v>1.176795450077851E-2</v>
      </c>
      <c r="AB43" s="50">
        <f t="shared" si="43"/>
        <v>1.1691591738536506E-2</v>
      </c>
      <c r="AC43" s="50">
        <f t="shared" si="44"/>
        <v>7.8070029804963286E-3</v>
      </c>
      <c r="AD43" s="50">
        <f t="shared" si="45"/>
        <v>1.8707476680610666E-2</v>
      </c>
      <c r="AE43" s="50">
        <f t="shared" si="45"/>
        <v>1.3577143071166788E-2</v>
      </c>
      <c r="AF43" s="50">
        <f t="shared" si="45"/>
        <v>1.897399399665738E-2</v>
      </c>
      <c r="AG43" s="50">
        <f t="shared" si="45"/>
        <v>1.7331835807915304E-2</v>
      </c>
    </row>
    <row r="44" spans="2:33" x14ac:dyDescent="0.3">
      <c r="B44" s="33"/>
      <c r="C44" s="53" t="s">
        <v>53</v>
      </c>
      <c r="D44" s="7">
        <v>364</v>
      </c>
      <c r="E44" s="7">
        <v>344</v>
      </c>
      <c r="F44" s="7">
        <v>339</v>
      </c>
      <c r="G44" s="7">
        <v>47</v>
      </c>
      <c r="H44" s="7">
        <v>61</v>
      </c>
      <c r="I44" s="7">
        <v>99</v>
      </c>
      <c r="J44" s="7">
        <v>121</v>
      </c>
      <c r="K44" s="7">
        <v>64</v>
      </c>
      <c r="L44" s="41">
        <f t="shared" si="30"/>
        <v>-20</v>
      </c>
      <c r="M44" s="42">
        <f t="shared" si="31"/>
        <v>-5.4945054945054945</v>
      </c>
      <c r="N44" s="41">
        <f t="shared" si="32"/>
        <v>-5</v>
      </c>
      <c r="O44" s="42">
        <f t="shared" si="40"/>
        <v>-1.4534883720930232</v>
      </c>
      <c r="P44" s="41">
        <f t="shared" si="4"/>
        <v>-292</v>
      </c>
      <c r="Q44" s="42">
        <f t="shared" si="5"/>
        <v>-86.135693215339231</v>
      </c>
      <c r="R44" s="41">
        <f t="shared" si="1"/>
        <v>14</v>
      </c>
      <c r="S44" s="42">
        <f t="shared" si="14"/>
        <v>29.787234042553191</v>
      </c>
      <c r="T44" s="41">
        <f t="shared" si="2"/>
        <v>38</v>
      </c>
      <c r="U44" s="42">
        <f t="shared" si="6"/>
        <v>62.295081967213115</v>
      </c>
      <c r="V44" s="41">
        <f t="shared" si="3"/>
        <v>22</v>
      </c>
      <c r="W44" s="42">
        <f t="shared" si="7"/>
        <v>22.222222222222221</v>
      </c>
      <c r="X44" s="41">
        <f t="shared" si="8"/>
        <v>-57</v>
      </c>
      <c r="Y44" s="42">
        <f t="shared" si="9"/>
        <v>-47.107438016528924</v>
      </c>
      <c r="Z44" s="35">
        <f t="shared" si="41"/>
        <v>1.2297841559879848E-2</v>
      </c>
      <c r="AA44" s="35">
        <f t="shared" si="42"/>
        <v>1.1403313657092413E-2</v>
      </c>
      <c r="AB44" s="35">
        <f t="shared" si="43"/>
        <v>1.0799590189002386E-2</v>
      </c>
      <c r="AC44" s="35">
        <f t="shared" si="44"/>
        <v>4.6446726592826249E-3</v>
      </c>
      <c r="AD44" s="35">
        <f t="shared" si="45"/>
        <v>4.5283971330049629E-3</v>
      </c>
      <c r="AE44" s="35">
        <f t="shared" si="45"/>
        <v>4.2135961255345203E-3</v>
      </c>
      <c r="AF44" s="35">
        <f t="shared" si="45"/>
        <v>4.3981863478841816E-3</v>
      </c>
      <c r="AG44" s="35">
        <f t="shared" si="45"/>
        <v>2.1921689559418565E-3</v>
      </c>
    </row>
    <row r="45" spans="2:33" x14ac:dyDescent="0.3">
      <c r="B45" s="33"/>
      <c r="C45" s="52" t="s">
        <v>54</v>
      </c>
      <c r="D45" s="47">
        <v>3167</v>
      </c>
      <c r="E45" s="47">
        <v>3149</v>
      </c>
      <c r="F45" s="47">
        <v>3042</v>
      </c>
      <c r="G45" s="47">
        <v>1126</v>
      </c>
      <c r="H45" s="47">
        <v>739</v>
      </c>
      <c r="I45" s="47">
        <v>697</v>
      </c>
      <c r="J45" s="47">
        <v>1033</v>
      </c>
      <c r="K45" s="47">
        <v>1196</v>
      </c>
      <c r="L45" s="48">
        <f t="shared" si="30"/>
        <v>-18</v>
      </c>
      <c r="M45" s="49">
        <f t="shared" si="31"/>
        <v>-0.5683612251341964</v>
      </c>
      <c r="N45" s="48">
        <f t="shared" si="32"/>
        <v>-107</v>
      </c>
      <c r="O45" s="49">
        <f t="shared" si="40"/>
        <v>-3.3979040965385834</v>
      </c>
      <c r="P45" s="48">
        <f t="shared" si="4"/>
        <v>-1916</v>
      </c>
      <c r="Q45" s="49">
        <f t="shared" si="5"/>
        <v>-62.984878369493757</v>
      </c>
      <c r="R45" s="48">
        <f t="shared" si="1"/>
        <v>-387</v>
      </c>
      <c r="S45" s="49">
        <f t="shared" si="14"/>
        <v>-34.369449378330373</v>
      </c>
      <c r="T45" s="48">
        <f t="shared" si="2"/>
        <v>-42</v>
      </c>
      <c r="U45" s="49">
        <f t="shared" si="6"/>
        <v>-5.6833558863328824</v>
      </c>
      <c r="V45" s="48">
        <f t="shared" si="3"/>
        <v>336</v>
      </c>
      <c r="W45" s="49">
        <f t="shared" si="7"/>
        <v>48.206599713055951</v>
      </c>
      <c r="X45" s="48">
        <f t="shared" si="8"/>
        <v>163</v>
      </c>
      <c r="Y45" s="49">
        <f t="shared" si="9"/>
        <v>15.779283639883834</v>
      </c>
      <c r="Z45" s="50">
        <f t="shared" si="41"/>
        <v>0.10699797862675679</v>
      </c>
      <c r="AA45" s="50">
        <f t="shared" si="42"/>
        <v>0.10438672879704654</v>
      </c>
      <c r="AB45" s="50">
        <f t="shared" si="43"/>
        <v>9.6909596917242644E-2</v>
      </c>
      <c r="AC45" s="50">
        <f t="shared" si="44"/>
        <v>0.11127449817770714</v>
      </c>
      <c r="AD45" s="50">
        <f t="shared" si="45"/>
        <v>5.4860417726076513E-2</v>
      </c>
      <c r="AE45" s="50">
        <f t="shared" si="45"/>
        <v>2.9665419186844046E-2</v>
      </c>
      <c r="AF45" s="50">
        <f t="shared" si="45"/>
        <v>3.7548152870779831E-2</v>
      </c>
      <c r="AG45" s="50">
        <f t="shared" si="45"/>
        <v>4.0966157364163445E-2</v>
      </c>
    </row>
    <row r="46" spans="2:33" x14ac:dyDescent="0.3">
      <c r="B46" s="33"/>
      <c r="C46" s="53" t="s">
        <v>55</v>
      </c>
      <c r="D46" s="7">
        <v>399</v>
      </c>
      <c r="E46" s="7">
        <v>409</v>
      </c>
      <c r="F46" s="7">
        <v>502</v>
      </c>
      <c r="G46" s="7">
        <v>121</v>
      </c>
      <c r="H46" s="7">
        <v>341</v>
      </c>
      <c r="I46" s="7">
        <v>409</v>
      </c>
      <c r="J46" s="7">
        <v>378</v>
      </c>
      <c r="K46" s="7">
        <v>446</v>
      </c>
      <c r="L46" s="41">
        <f t="shared" si="30"/>
        <v>10</v>
      </c>
      <c r="M46" s="42">
        <f t="shared" si="31"/>
        <v>2.5062656641604009</v>
      </c>
      <c r="N46" s="41">
        <f t="shared" si="32"/>
        <v>93</v>
      </c>
      <c r="O46" s="42">
        <f t="shared" si="40"/>
        <v>22.73838630806846</v>
      </c>
      <c r="P46" s="41">
        <f t="shared" si="4"/>
        <v>-381</v>
      </c>
      <c r="Q46" s="42">
        <f t="shared" si="5"/>
        <v>-75.896414342629484</v>
      </c>
      <c r="R46" s="41">
        <f t="shared" si="1"/>
        <v>220</v>
      </c>
      <c r="S46" s="42">
        <f t="shared" si="14"/>
        <v>181.81818181818181</v>
      </c>
      <c r="T46" s="41">
        <f t="shared" si="2"/>
        <v>68</v>
      </c>
      <c r="U46" s="42">
        <f t="shared" si="6"/>
        <v>19.941348973607038</v>
      </c>
      <c r="V46" s="41">
        <f t="shared" si="3"/>
        <v>-31</v>
      </c>
      <c r="W46" s="42">
        <f t="shared" si="7"/>
        <v>-7.5794621026894866</v>
      </c>
      <c r="X46" s="41">
        <f t="shared" si="8"/>
        <v>68</v>
      </c>
      <c r="Y46" s="42">
        <f t="shared" si="9"/>
        <v>17.989417989417987</v>
      </c>
      <c r="Z46" s="35">
        <f t="shared" si="41"/>
        <v>1.3480326325252909E-2</v>
      </c>
      <c r="AA46" s="35">
        <f t="shared" si="42"/>
        <v>1.3558009551601155E-2</v>
      </c>
      <c r="AB46" s="35">
        <f t="shared" si="43"/>
        <v>1.599231349521887E-2</v>
      </c>
      <c r="AC46" s="35">
        <f t="shared" si="44"/>
        <v>1.1957561527089312E-2</v>
      </c>
      <c r="AD46" s="35">
        <f t="shared" si="45"/>
        <v>2.5314482333683483E-2</v>
      </c>
      <c r="AE46" s="35">
        <f t="shared" si="45"/>
        <v>1.7407685003470896E-2</v>
      </c>
      <c r="AF46" s="35">
        <f t="shared" si="45"/>
        <v>1.3739788756200171E-2</v>
      </c>
      <c r="AG46" s="35">
        <f t="shared" si="45"/>
        <v>1.5276677411719813E-2</v>
      </c>
    </row>
    <row r="47" spans="2:33" x14ac:dyDescent="0.3">
      <c r="B47" s="33"/>
      <c r="C47" s="52" t="s">
        <v>56</v>
      </c>
      <c r="D47" s="47">
        <v>982</v>
      </c>
      <c r="E47" s="47">
        <v>997</v>
      </c>
      <c r="F47" s="47">
        <v>1180</v>
      </c>
      <c r="G47" s="47">
        <v>223</v>
      </c>
      <c r="H47" s="47">
        <v>622</v>
      </c>
      <c r="I47" s="47">
        <v>874</v>
      </c>
      <c r="J47" s="47">
        <v>993</v>
      </c>
      <c r="K47" s="47">
        <v>1057</v>
      </c>
      <c r="L47" s="48">
        <f t="shared" si="30"/>
        <v>15</v>
      </c>
      <c r="M47" s="49">
        <f t="shared" si="31"/>
        <v>1.5274949083503055</v>
      </c>
      <c r="N47" s="48">
        <f t="shared" si="32"/>
        <v>183</v>
      </c>
      <c r="O47" s="49">
        <f t="shared" si="40"/>
        <v>18.355065195586761</v>
      </c>
      <c r="P47" s="48">
        <f t="shared" si="4"/>
        <v>-957</v>
      </c>
      <c r="Q47" s="49">
        <f t="shared" si="5"/>
        <v>-81.101694915254242</v>
      </c>
      <c r="R47" s="48">
        <f t="shared" si="1"/>
        <v>399</v>
      </c>
      <c r="S47" s="49">
        <f t="shared" si="14"/>
        <v>178.92376681614351</v>
      </c>
      <c r="T47" s="48">
        <f t="shared" si="2"/>
        <v>252</v>
      </c>
      <c r="U47" s="49">
        <f t="shared" si="6"/>
        <v>40.514469453376208</v>
      </c>
      <c r="V47" s="48">
        <f t="shared" si="3"/>
        <v>119</v>
      </c>
      <c r="W47" s="49">
        <f t="shared" si="7"/>
        <v>13.615560640732266</v>
      </c>
      <c r="X47" s="48">
        <f t="shared" si="8"/>
        <v>64</v>
      </c>
      <c r="Y47" s="49">
        <f t="shared" si="9"/>
        <v>6.4451158106747233</v>
      </c>
      <c r="Z47" s="50">
        <f t="shared" si="41"/>
        <v>3.3177143988467057E-2</v>
      </c>
      <c r="AA47" s="50">
        <f t="shared" si="42"/>
        <v>3.3049720105003302E-2</v>
      </c>
      <c r="AB47" s="50">
        <f t="shared" si="43"/>
        <v>3.7591493873223643E-2</v>
      </c>
      <c r="AC47" s="50">
        <f t="shared" si="44"/>
        <v>2.2037489425957988E-2</v>
      </c>
      <c r="AD47" s="50">
        <f t="shared" si="45"/>
        <v>4.617480355293585E-2</v>
      </c>
      <c r="AE47" s="50">
        <f t="shared" si="45"/>
        <v>3.7198818320375457E-2</v>
      </c>
      <c r="AF47" s="50">
        <f t="shared" si="45"/>
        <v>3.6094206970652833E-2</v>
      </c>
      <c r="AG47" s="50">
        <f t="shared" si="45"/>
        <v>3.620504041297723E-2</v>
      </c>
    </row>
    <row r="48" spans="2:33" ht="16.2" x14ac:dyDescent="0.3">
      <c r="B48" s="33"/>
      <c r="C48" s="53" t="s">
        <v>57</v>
      </c>
      <c r="D48" s="7">
        <v>13</v>
      </c>
      <c r="E48" s="7">
        <v>7</v>
      </c>
      <c r="F48" s="7">
        <v>5</v>
      </c>
      <c r="G48" s="7">
        <v>0</v>
      </c>
      <c r="H48" s="7">
        <v>0</v>
      </c>
      <c r="I48" s="7">
        <v>1</v>
      </c>
      <c r="J48" s="7">
        <v>1</v>
      </c>
      <c r="K48" s="7">
        <v>3</v>
      </c>
      <c r="L48" s="41">
        <f t="shared" si="30"/>
        <v>-6</v>
      </c>
      <c r="M48" s="42">
        <f t="shared" si="31"/>
        <v>-46.153846153846153</v>
      </c>
      <c r="N48" s="41">
        <f t="shared" si="32"/>
        <v>-2</v>
      </c>
      <c r="O48" s="42">
        <f t="shared" si="40"/>
        <v>-28.571428571428569</v>
      </c>
      <c r="P48" s="41">
        <f t="shared" si="4"/>
        <v>-5</v>
      </c>
      <c r="Q48" s="42">
        <f t="shared" si="5"/>
        <v>-100</v>
      </c>
      <c r="R48" s="41">
        <f t="shared" si="1"/>
        <v>0</v>
      </c>
      <c r="S48" s="42" t="e">
        <f t="shared" si="14"/>
        <v>#DIV/0!</v>
      </c>
      <c r="T48" s="41">
        <f t="shared" si="2"/>
        <v>1</v>
      </c>
      <c r="U48" s="42"/>
      <c r="V48" s="41">
        <f t="shared" si="3"/>
        <v>0</v>
      </c>
      <c r="W48" s="42">
        <f t="shared" si="7"/>
        <v>0</v>
      </c>
      <c r="X48" s="41">
        <f t="shared" si="8"/>
        <v>2</v>
      </c>
      <c r="Y48" s="42">
        <f t="shared" si="9"/>
        <v>200</v>
      </c>
      <c r="Z48" s="35">
        <f t="shared" si="41"/>
        <v>4.3920862713856586E-4</v>
      </c>
      <c r="AA48" s="35">
        <f t="shared" si="42"/>
        <v>2.3204417325478749E-4</v>
      </c>
      <c r="AB48" s="35">
        <f t="shared" si="43"/>
        <v>1.5928599098823578E-4</v>
      </c>
      <c r="AC48" s="35">
        <f t="shared" si="44"/>
        <v>0</v>
      </c>
      <c r="AD48" s="35">
        <f t="shared" si="45"/>
        <v>0</v>
      </c>
      <c r="AE48" s="35">
        <f t="shared" si="45"/>
        <v>4.2561577025601211E-5</v>
      </c>
      <c r="AF48" s="35">
        <f t="shared" si="45"/>
        <v>3.6348647503175058E-5</v>
      </c>
      <c r="AG48" s="35">
        <f t="shared" si="45"/>
        <v>1.0275791980977454E-4</v>
      </c>
    </row>
    <row r="49" spans="2:33" x14ac:dyDescent="0.3">
      <c r="B49" s="33"/>
      <c r="C49" s="52" t="s">
        <v>58</v>
      </c>
      <c r="D49" s="47">
        <v>5956</v>
      </c>
      <c r="E49" s="47">
        <v>5897</v>
      </c>
      <c r="F49" s="47">
        <v>6071</v>
      </c>
      <c r="G49" s="47">
        <v>1313</v>
      </c>
      <c r="H49" s="47">
        <v>1798</v>
      </c>
      <c r="I49" s="47">
        <v>3839</v>
      </c>
      <c r="J49" s="47">
        <v>5156</v>
      </c>
      <c r="K49" s="47">
        <v>5496</v>
      </c>
      <c r="L49" s="48">
        <f t="shared" si="30"/>
        <v>-59</v>
      </c>
      <c r="M49" s="49">
        <f t="shared" si="31"/>
        <v>-0.99059771658831441</v>
      </c>
      <c r="N49" s="48">
        <f t="shared" si="32"/>
        <v>174</v>
      </c>
      <c r="O49" s="49">
        <f t="shared" si="40"/>
        <v>2.9506528743428859</v>
      </c>
      <c r="P49" s="48">
        <f t="shared" si="4"/>
        <v>-4758</v>
      </c>
      <c r="Q49" s="49">
        <f t="shared" si="5"/>
        <v>-78.372591006423988</v>
      </c>
      <c r="R49" s="48">
        <f t="shared" si="1"/>
        <v>485</v>
      </c>
      <c r="S49" s="49">
        <f t="shared" si="14"/>
        <v>36.93830921553694</v>
      </c>
      <c r="T49" s="48">
        <f t="shared" si="2"/>
        <v>2041</v>
      </c>
      <c r="U49" s="49">
        <f t="shared" si="6"/>
        <v>113.51501668520578</v>
      </c>
      <c r="V49" s="48">
        <f t="shared" si="3"/>
        <v>1317</v>
      </c>
      <c r="W49" s="49">
        <f t="shared" si="7"/>
        <v>34.305808804376142</v>
      </c>
      <c r="X49" s="48">
        <f t="shared" si="8"/>
        <v>340</v>
      </c>
      <c r="Y49" s="49">
        <f t="shared" si="9"/>
        <v>6.5942591155934833</v>
      </c>
      <c r="Z49" s="50">
        <f t="shared" si="41"/>
        <v>0.2012251217874845</v>
      </c>
      <c r="AA49" s="50">
        <f t="shared" si="42"/>
        <v>0.19548064138335455</v>
      </c>
      <c r="AB49" s="50">
        <f t="shared" si="43"/>
        <v>0.19340505025791588</v>
      </c>
      <c r="AC49" s="50">
        <f t="shared" si="44"/>
        <v>0.12975436599229973</v>
      </c>
      <c r="AD49" s="50">
        <f t="shared" si="45"/>
        <v>0.13347636139578561</v>
      </c>
      <c r="AE49" s="50">
        <f t="shared" si="45"/>
        <v>0.16339389420128306</v>
      </c>
      <c r="AF49" s="50">
        <f t="shared" si="45"/>
        <v>0.18741362652637059</v>
      </c>
      <c r="AG49" s="50">
        <f t="shared" si="45"/>
        <v>0.18825250909150695</v>
      </c>
    </row>
    <row r="50" spans="2:33" x14ac:dyDescent="0.3">
      <c r="B50" s="33"/>
      <c r="C50" s="53" t="s">
        <v>59</v>
      </c>
      <c r="D50" s="7">
        <v>1356</v>
      </c>
      <c r="E50" s="7">
        <v>1212</v>
      </c>
      <c r="F50" s="7">
        <v>1371</v>
      </c>
      <c r="G50" s="7">
        <v>217</v>
      </c>
      <c r="H50" s="7">
        <v>354</v>
      </c>
      <c r="I50" s="7">
        <v>696</v>
      </c>
      <c r="J50" s="7">
        <v>1085</v>
      </c>
      <c r="K50" s="7">
        <v>1065</v>
      </c>
      <c r="L50" s="41">
        <f t="shared" si="30"/>
        <v>-144</v>
      </c>
      <c r="M50" s="42">
        <f t="shared" si="31"/>
        <v>-10.619469026548673</v>
      </c>
      <c r="N50" s="41">
        <f t="shared" si="32"/>
        <v>159</v>
      </c>
      <c r="O50" s="42">
        <f t="shared" si="40"/>
        <v>13.118811881188119</v>
      </c>
      <c r="P50" s="41">
        <f t="shared" si="4"/>
        <v>-1154</v>
      </c>
      <c r="Q50" s="42">
        <f t="shared" si="5"/>
        <v>-84.172137126185262</v>
      </c>
      <c r="R50" s="41">
        <f t="shared" si="1"/>
        <v>137</v>
      </c>
      <c r="S50" s="42">
        <f t="shared" si="14"/>
        <v>63.133640552995395</v>
      </c>
      <c r="T50" s="41">
        <f t="shared" si="2"/>
        <v>342</v>
      </c>
      <c r="U50" s="42">
        <f t="shared" si="6"/>
        <v>96.610169491525426</v>
      </c>
      <c r="V50" s="41">
        <f t="shared" si="3"/>
        <v>389</v>
      </c>
      <c r="W50" s="42">
        <f t="shared" si="7"/>
        <v>55.890804597701148</v>
      </c>
      <c r="X50" s="41">
        <f t="shared" si="8"/>
        <v>-20</v>
      </c>
      <c r="Y50" s="42">
        <f t="shared" si="9"/>
        <v>-1.8433179723502304</v>
      </c>
      <c r="Z50" s="35">
        <f t="shared" si="41"/>
        <v>4.5812838338453489E-2</v>
      </c>
      <c r="AA50" s="35">
        <f t="shared" si="42"/>
        <v>4.0176791140686063E-2</v>
      </c>
      <c r="AB50" s="35">
        <f t="shared" si="43"/>
        <v>4.3676218728974252E-2</v>
      </c>
      <c r="AC50" s="35">
        <f t="shared" si="44"/>
        <v>2.1444552490730417E-2</v>
      </c>
      <c r="AD50" s="35">
        <f t="shared" si="45"/>
        <v>2.6279550575143553E-2</v>
      </c>
      <c r="AE50" s="35">
        <f t="shared" si="45"/>
        <v>2.9622857609818445E-2</v>
      </c>
      <c r="AF50" s="35">
        <f t="shared" si="45"/>
        <v>3.9438282540944933E-2</v>
      </c>
      <c r="AG50" s="35">
        <f t="shared" si="45"/>
        <v>3.6479061532469957E-2</v>
      </c>
    </row>
    <row r="51" spans="2:33" x14ac:dyDescent="0.3">
      <c r="B51" s="33"/>
      <c r="C51" s="52" t="s">
        <v>60</v>
      </c>
      <c r="D51" s="47">
        <v>721</v>
      </c>
      <c r="E51" s="47">
        <v>627</v>
      </c>
      <c r="F51" s="47">
        <v>633</v>
      </c>
      <c r="G51" s="47">
        <v>121</v>
      </c>
      <c r="H51" s="47">
        <v>285</v>
      </c>
      <c r="I51" s="47">
        <v>523</v>
      </c>
      <c r="J51" s="47">
        <v>773</v>
      </c>
      <c r="K51" s="47">
        <v>795</v>
      </c>
      <c r="L51" s="48">
        <f t="shared" si="30"/>
        <v>-94</v>
      </c>
      <c r="M51" s="49">
        <f t="shared" si="31"/>
        <v>-13.037447988904299</v>
      </c>
      <c r="N51" s="48">
        <f t="shared" si="32"/>
        <v>6</v>
      </c>
      <c r="O51" s="49">
        <f t="shared" si="40"/>
        <v>0.9569377990430622</v>
      </c>
      <c r="P51" s="48">
        <f t="shared" si="4"/>
        <v>-512</v>
      </c>
      <c r="Q51" s="49">
        <f t="shared" si="5"/>
        <v>-80.884676145339654</v>
      </c>
      <c r="R51" s="48">
        <f t="shared" si="1"/>
        <v>164</v>
      </c>
      <c r="S51" s="49">
        <f t="shared" si="14"/>
        <v>135.53719008264463</v>
      </c>
      <c r="T51" s="48">
        <f t="shared" si="2"/>
        <v>238</v>
      </c>
      <c r="U51" s="49">
        <f t="shared" si="6"/>
        <v>83.508771929824562</v>
      </c>
      <c r="V51" s="48">
        <f t="shared" si="3"/>
        <v>250</v>
      </c>
      <c r="W51" s="49">
        <f t="shared" si="7"/>
        <v>47.801147227533455</v>
      </c>
      <c r="X51" s="48">
        <f t="shared" si="8"/>
        <v>22</v>
      </c>
      <c r="Y51" s="49">
        <f t="shared" si="9"/>
        <v>2.8460543337645539</v>
      </c>
      <c r="Z51" s="50">
        <f t="shared" si="41"/>
        <v>2.435918616668508E-2</v>
      </c>
      <c r="AA51" s="50">
        <f t="shared" si="42"/>
        <v>2.0784528090107394E-2</v>
      </c>
      <c r="AB51" s="50">
        <f t="shared" si="43"/>
        <v>2.0165606459110648E-2</v>
      </c>
      <c r="AC51" s="50">
        <f t="shared" si="44"/>
        <v>1.1957561527089312E-2</v>
      </c>
      <c r="AD51" s="50">
        <f t="shared" si="45"/>
        <v>2.1157265293547774E-2</v>
      </c>
      <c r="AE51" s="50">
        <f t="shared" si="45"/>
        <v>2.2259704784389434E-2</v>
      </c>
      <c r="AF51" s="50">
        <f t="shared" si="45"/>
        <v>2.8097504519954315E-2</v>
      </c>
      <c r="AG51" s="50">
        <f t="shared" si="45"/>
        <v>2.7230848749590249E-2</v>
      </c>
    </row>
    <row r="52" spans="2:33" ht="6" customHeight="1" x14ac:dyDescent="0.3">
      <c r="B52" s="33"/>
      <c r="C52" s="51"/>
      <c r="D52" s="6"/>
      <c r="E52" s="6"/>
      <c r="F52" s="6"/>
      <c r="G52" s="6"/>
      <c r="H52" s="6"/>
      <c r="I52" s="6">
        <v>0</v>
      </c>
      <c r="J52" s="6">
        <v>0</v>
      </c>
      <c r="K52" s="6"/>
      <c r="L52" s="41"/>
      <c r="M52" s="42"/>
      <c r="N52" s="41"/>
      <c r="O52" s="42"/>
      <c r="P52" s="41"/>
      <c r="Q52" s="42"/>
      <c r="R52" s="41">
        <f t="shared" si="1"/>
        <v>0</v>
      </c>
      <c r="S52" s="42"/>
      <c r="T52" s="41">
        <f t="shared" si="2"/>
        <v>0</v>
      </c>
      <c r="U52" s="42"/>
      <c r="V52" s="41">
        <f t="shared" si="3"/>
        <v>0</v>
      </c>
      <c r="W52" s="42"/>
      <c r="X52" s="41"/>
      <c r="Y52" s="42"/>
      <c r="Z52" s="35"/>
      <c r="AA52" s="35"/>
      <c r="AB52" s="35"/>
      <c r="AC52" s="35"/>
      <c r="AD52" s="35"/>
      <c r="AE52" s="35"/>
      <c r="AF52" s="35"/>
      <c r="AG52" s="35"/>
    </row>
    <row r="53" spans="2:33" x14ac:dyDescent="0.3">
      <c r="B53" s="28" t="s">
        <v>61</v>
      </c>
      <c r="C53" s="51"/>
      <c r="D53" s="8">
        <v>462295</v>
      </c>
      <c r="E53" s="8">
        <v>480102</v>
      </c>
      <c r="F53" s="8">
        <v>500602</v>
      </c>
      <c r="G53" s="8">
        <v>169949</v>
      </c>
      <c r="H53" s="8">
        <v>229813</v>
      </c>
      <c r="I53" s="8">
        <v>469643</v>
      </c>
      <c r="J53" s="8">
        <v>499519</v>
      </c>
      <c r="K53" s="8">
        <v>485725</v>
      </c>
      <c r="L53" s="43">
        <f t="shared" si="30"/>
        <v>17807</v>
      </c>
      <c r="M53" s="39">
        <f t="shared" si="31"/>
        <v>3.8518694772818227</v>
      </c>
      <c r="N53" s="43">
        <f t="shared" si="32"/>
        <v>20500</v>
      </c>
      <c r="O53" s="39">
        <f t="shared" ref="O53:O76" si="46">(F53-E53)/E53*100</f>
        <v>4.2699259740638453</v>
      </c>
      <c r="P53" s="43">
        <f t="shared" si="4"/>
        <v>-330653</v>
      </c>
      <c r="Q53" s="39">
        <f t="shared" si="5"/>
        <v>-66.051074506294412</v>
      </c>
      <c r="R53" s="43">
        <f t="shared" si="1"/>
        <v>59864</v>
      </c>
      <c r="S53" s="39">
        <f t="shared" si="14"/>
        <v>35.224685052574593</v>
      </c>
      <c r="T53" s="43">
        <f t="shared" si="2"/>
        <v>239830</v>
      </c>
      <c r="U53" s="39">
        <f t="shared" si="6"/>
        <v>104.35876125371497</v>
      </c>
      <c r="V53" s="43">
        <f t="shared" si="3"/>
        <v>29876</v>
      </c>
      <c r="W53" s="39">
        <f t="shared" si="7"/>
        <v>6.361427722759629</v>
      </c>
      <c r="X53" s="43">
        <f t="shared" si="8"/>
        <v>-13794</v>
      </c>
      <c r="Y53" s="39">
        <f t="shared" si="9"/>
        <v>-2.7614565211733688</v>
      </c>
      <c r="Z53" s="34">
        <f t="shared" ref="Z53:Z76" si="47">D53/D$12*100</f>
        <v>15.618765560232564</v>
      </c>
      <c r="AA53" s="34">
        <f t="shared" ref="AA53:AA76" si="48">E53/E$12*100</f>
        <v>15.914981666852853</v>
      </c>
      <c r="AB53" s="34">
        <f t="shared" ref="AB53:AB76" si="49">F53/F$12*100</f>
        <v>15.94777713213856</v>
      </c>
      <c r="AC53" s="34">
        <f t="shared" ref="AC53:AC76" si="50">G53/G$12*100</f>
        <v>16.794839867498361</v>
      </c>
      <c r="AD53" s="34">
        <f t="shared" ref="AD53:AG76" si="51">H53/H$12*100</f>
        <v>17.060402136512614</v>
      </c>
      <c r="AE53" s="34">
        <f t="shared" si="51"/>
        <v>19.988746719034431</v>
      </c>
      <c r="AF53" s="34">
        <f t="shared" si="51"/>
        <v>18.156840052138502</v>
      </c>
      <c r="AG53" s="34">
        <f>K53/K$12*100</f>
        <v>16.637363533200915</v>
      </c>
    </row>
    <row r="54" spans="2:33" x14ac:dyDescent="0.3">
      <c r="B54" s="32"/>
      <c r="C54" s="52" t="s">
        <v>62</v>
      </c>
      <c r="D54" s="47">
        <v>70960</v>
      </c>
      <c r="E54" s="47">
        <v>74574</v>
      </c>
      <c r="F54" s="47">
        <v>80580</v>
      </c>
      <c r="G54" s="47">
        <v>28821</v>
      </c>
      <c r="H54" s="47">
        <v>34700</v>
      </c>
      <c r="I54" s="47">
        <v>79701</v>
      </c>
      <c r="J54" s="47">
        <v>91511</v>
      </c>
      <c r="K54" s="47">
        <v>86571</v>
      </c>
      <c r="L54" s="48">
        <f t="shared" si="30"/>
        <v>3614</v>
      </c>
      <c r="M54" s="49">
        <f t="shared" si="31"/>
        <v>5.0930101465614426</v>
      </c>
      <c r="N54" s="48">
        <f t="shared" si="32"/>
        <v>6006</v>
      </c>
      <c r="O54" s="49">
        <f t="shared" si="46"/>
        <v>8.0537452731515007</v>
      </c>
      <c r="P54" s="48">
        <f t="shared" si="4"/>
        <v>-51759</v>
      </c>
      <c r="Q54" s="49">
        <f t="shared" si="5"/>
        <v>-64.23306031273269</v>
      </c>
      <c r="R54" s="48">
        <f t="shared" si="1"/>
        <v>5879</v>
      </c>
      <c r="S54" s="49">
        <f t="shared" si="14"/>
        <v>20.398320668956664</v>
      </c>
      <c r="T54" s="48">
        <f t="shared" si="2"/>
        <v>45001</v>
      </c>
      <c r="U54" s="49">
        <f t="shared" si="6"/>
        <v>129.68587896253604</v>
      </c>
      <c r="V54" s="48">
        <f t="shared" si="3"/>
        <v>11810</v>
      </c>
      <c r="W54" s="49">
        <f t="shared" si="7"/>
        <v>14.817881833352153</v>
      </c>
      <c r="X54" s="48">
        <f t="shared" si="8"/>
        <v>-4940</v>
      </c>
      <c r="Y54" s="49">
        <f t="shared" si="9"/>
        <v>-5.3982581329020558</v>
      </c>
      <c r="Z54" s="50">
        <f t="shared" si="47"/>
        <v>2.3974033985963565</v>
      </c>
      <c r="AA54" s="50">
        <f t="shared" si="48"/>
        <v>2.4720660251860744</v>
      </c>
      <c r="AB54" s="50">
        <f t="shared" si="49"/>
        <v>2.5670530307664077</v>
      </c>
      <c r="AC54" s="50">
        <f t="shared" si="50"/>
        <v>2.8481725683656287</v>
      </c>
      <c r="AD54" s="50">
        <f t="shared" si="51"/>
        <v>2.5759898445126592</v>
      </c>
      <c r="AE54" s="50">
        <f t="shared" si="51"/>
        <v>3.3922002505174422</v>
      </c>
      <c r="AF54" s="50">
        <f t="shared" si="51"/>
        <v>3.3263010816630523</v>
      </c>
      <c r="AG54" s="50">
        <f t="shared" si="51"/>
        <v>2.9652852919506638</v>
      </c>
    </row>
    <row r="55" spans="2:33" x14ac:dyDescent="0.3">
      <c r="B55" s="32"/>
      <c r="C55" s="53" t="s">
        <v>63</v>
      </c>
      <c r="D55" s="7">
        <v>7688</v>
      </c>
      <c r="E55" s="7">
        <v>8089</v>
      </c>
      <c r="F55" s="7">
        <v>8322</v>
      </c>
      <c r="G55" s="7">
        <v>3146</v>
      </c>
      <c r="H55" s="7">
        <v>3827</v>
      </c>
      <c r="I55" s="7">
        <v>8402</v>
      </c>
      <c r="J55" s="7">
        <v>9327</v>
      </c>
      <c r="K55" s="7">
        <v>9148</v>
      </c>
      <c r="L55" s="41">
        <f t="shared" si="30"/>
        <v>401</v>
      </c>
      <c r="M55" s="42">
        <f t="shared" si="31"/>
        <v>5.2159209157127986</v>
      </c>
      <c r="N55" s="41">
        <f t="shared" si="32"/>
        <v>233</v>
      </c>
      <c r="O55" s="42">
        <f t="shared" si="46"/>
        <v>2.8804549388057854</v>
      </c>
      <c r="P55" s="41">
        <f t="shared" si="4"/>
        <v>-5176</v>
      </c>
      <c r="Q55" s="42">
        <f t="shared" si="5"/>
        <v>-62.196587358807975</v>
      </c>
      <c r="R55" s="41">
        <f t="shared" si="1"/>
        <v>681</v>
      </c>
      <c r="S55" s="42">
        <f t="shared" si="14"/>
        <v>21.646535282898917</v>
      </c>
      <c r="T55" s="41">
        <f t="shared" si="2"/>
        <v>4575</v>
      </c>
      <c r="U55" s="42">
        <f t="shared" si="6"/>
        <v>119.54533577214528</v>
      </c>
      <c r="V55" s="41">
        <f t="shared" si="3"/>
        <v>925</v>
      </c>
      <c r="W55" s="42">
        <f t="shared" si="7"/>
        <v>11.009283503927636</v>
      </c>
      <c r="X55" s="41">
        <f t="shared" si="8"/>
        <v>-179</v>
      </c>
      <c r="Y55" s="42">
        <f t="shared" si="9"/>
        <v>-1.9191594296129515</v>
      </c>
      <c r="Z55" s="35">
        <f t="shared" si="47"/>
        <v>0.25974122503394576</v>
      </c>
      <c r="AA55" s="35">
        <f t="shared" si="48"/>
        <v>0.26814361677971082</v>
      </c>
      <c r="AB55" s="35">
        <f t="shared" si="49"/>
        <v>0.26511560340081963</v>
      </c>
      <c r="AC55" s="35">
        <f t="shared" si="50"/>
        <v>0.3108965997043221</v>
      </c>
      <c r="AD55" s="35">
        <f t="shared" si="51"/>
        <v>0.28410124308213103</v>
      </c>
      <c r="AE55" s="35">
        <f t="shared" si="51"/>
        <v>0.3576023701691014</v>
      </c>
      <c r="AF55" s="35">
        <f t="shared" si="51"/>
        <v>0.33902383526211377</v>
      </c>
      <c r="AG55" s="35">
        <f t="shared" si="51"/>
        <v>0.31334315013993913</v>
      </c>
    </row>
    <row r="56" spans="2:33" x14ac:dyDescent="0.3">
      <c r="B56" s="32"/>
      <c r="C56" s="52" t="s">
        <v>64</v>
      </c>
      <c r="D56" s="47">
        <v>12275</v>
      </c>
      <c r="E56" s="47">
        <v>12381</v>
      </c>
      <c r="F56" s="47">
        <v>12256</v>
      </c>
      <c r="G56" s="47">
        <v>3777</v>
      </c>
      <c r="H56" s="47">
        <v>5460</v>
      </c>
      <c r="I56" s="47">
        <v>11861</v>
      </c>
      <c r="J56" s="47">
        <v>12814</v>
      </c>
      <c r="K56" s="47">
        <v>13606</v>
      </c>
      <c r="L56" s="48">
        <f t="shared" si="30"/>
        <v>106</v>
      </c>
      <c r="M56" s="49">
        <f t="shared" si="31"/>
        <v>0.86354378818737276</v>
      </c>
      <c r="N56" s="48">
        <f t="shared" si="32"/>
        <v>-125</v>
      </c>
      <c r="O56" s="49">
        <f t="shared" si="46"/>
        <v>-1.0096115014942251</v>
      </c>
      <c r="P56" s="48">
        <f t="shared" si="4"/>
        <v>-8479</v>
      </c>
      <c r="Q56" s="49">
        <f t="shared" si="5"/>
        <v>-69.182441253263704</v>
      </c>
      <c r="R56" s="48">
        <f t="shared" si="1"/>
        <v>1683</v>
      </c>
      <c r="S56" s="49">
        <f t="shared" si="14"/>
        <v>44.559173947577442</v>
      </c>
      <c r="T56" s="48">
        <f t="shared" si="2"/>
        <v>6401</v>
      </c>
      <c r="U56" s="49">
        <f t="shared" si="6"/>
        <v>117.23443223443223</v>
      </c>
      <c r="V56" s="48">
        <f t="shared" si="3"/>
        <v>953</v>
      </c>
      <c r="W56" s="49">
        <f t="shared" si="7"/>
        <v>8.0347356883905228</v>
      </c>
      <c r="X56" s="48">
        <f t="shared" si="8"/>
        <v>792</v>
      </c>
      <c r="Y56" s="49">
        <f t="shared" si="9"/>
        <v>6.1807398158264402</v>
      </c>
      <c r="Z56" s="50">
        <f t="shared" si="47"/>
        <v>0.41471429985583824</v>
      </c>
      <c r="AA56" s="50">
        <f t="shared" si="48"/>
        <v>0.41041984415250343</v>
      </c>
      <c r="AB56" s="50">
        <f t="shared" si="49"/>
        <v>0.39044182111036352</v>
      </c>
      <c r="AC56" s="50">
        <f t="shared" si="50"/>
        <v>0.37325380072575481</v>
      </c>
      <c r="AD56" s="50">
        <f t="shared" si="51"/>
        <v>0.40532866141323109</v>
      </c>
      <c r="AE56" s="50">
        <f t="shared" si="51"/>
        <v>0.50482286510065599</v>
      </c>
      <c r="AF56" s="50">
        <f t="shared" si="51"/>
        <v>0.46577156910568512</v>
      </c>
      <c r="AG56" s="50">
        <f t="shared" si="51"/>
        <v>0.46604141897726409</v>
      </c>
    </row>
    <row r="57" spans="2:33" x14ac:dyDescent="0.3">
      <c r="B57" s="32"/>
      <c r="C57" s="53" t="s">
        <v>65</v>
      </c>
      <c r="D57" s="7">
        <v>6123</v>
      </c>
      <c r="E57" s="7">
        <v>6574</v>
      </c>
      <c r="F57" s="7">
        <v>7191</v>
      </c>
      <c r="G57" s="7">
        <v>3255</v>
      </c>
      <c r="H57" s="7">
        <v>3045</v>
      </c>
      <c r="I57" s="7">
        <v>8641</v>
      </c>
      <c r="J57" s="7">
        <v>7968</v>
      </c>
      <c r="K57" s="7">
        <v>8155</v>
      </c>
      <c r="L57" s="41">
        <f t="shared" si="30"/>
        <v>451</v>
      </c>
      <c r="M57" s="42">
        <f t="shared" si="31"/>
        <v>7.3656704229952643</v>
      </c>
      <c r="N57" s="41">
        <f t="shared" si="32"/>
        <v>617</v>
      </c>
      <c r="O57" s="42">
        <f t="shared" si="46"/>
        <v>9.385457864313965</v>
      </c>
      <c r="P57" s="41">
        <f t="shared" si="4"/>
        <v>-3936</v>
      </c>
      <c r="Q57" s="42">
        <f t="shared" si="5"/>
        <v>-54.735085523571122</v>
      </c>
      <c r="R57" s="41">
        <f t="shared" si="1"/>
        <v>-210</v>
      </c>
      <c r="S57" s="42">
        <f t="shared" si="14"/>
        <v>-6.4516129032258061</v>
      </c>
      <c r="T57" s="41">
        <f t="shared" si="2"/>
        <v>5596</v>
      </c>
      <c r="U57" s="42">
        <f t="shared" si="6"/>
        <v>183.77668308702792</v>
      </c>
      <c r="V57" s="41">
        <f t="shared" si="3"/>
        <v>-673</v>
      </c>
      <c r="W57" s="42">
        <f t="shared" si="7"/>
        <v>-7.7884504108320787</v>
      </c>
      <c r="X57" s="41">
        <f t="shared" si="8"/>
        <v>187</v>
      </c>
      <c r="Y57" s="42">
        <f t="shared" si="9"/>
        <v>2.3468875502008033</v>
      </c>
      <c r="Z57" s="35">
        <f t="shared" si="47"/>
        <v>0.20686726338226455</v>
      </c>
      <c r="AA57" s="35">
        <f t="shared" si="48"/>
        <v>0.21792262785385327</v>
      </c>
      <c r="AB57" s="35">
        <f t="shared" si="49"/>
        <v>0.22908511223928069</v>
      </c>
      <c r="AC57" s="35">
        <f t="shared" si="50"/>
        <v>0.32166828736095632</v>
      </c>
      <c r="AD57" s="35">
        <f t="shared" si="51"/>
        <v>0.22604867655737887</v>
      </c>
      <c r="AE57" s="35">
        <f t="shared" si="51"/>
        <v>0.36777458707822008</v>
      </c>
      <c r="AF57" s="35">
        <f t="shared" si="51"/>
        <v>0.28962602330529885</v>
      </c>
      <c r="AG57" s="35">
        <f t="shared" si="51"/>
        <v>0.27933027868290378</v>
      </c>
    </row>
    <row r="58" spans="2:33" x14ac:dyDescent="0.3">
      <c r="B58" s="32"/>
      <c r="C58" s="52" t="s">
        <v>66</v>
      </c>
      <c r="D58" s="47">
        <v>1236</v>
      </c>
      <c r="E58" s="47">
        <v>1323</v>
      </c>
      <c r="F58" s="47">
        <v>1296</v>
      </c>
      <c r="G58" s="47">
        <v>556</v>
      </c>
      <c r="H58" s="47">
        <v>1122</v>
      </c>
      <c r="I58" s="47">
        <v>1767</v>
      </c>
      <c r="J58" s="47">
        <v>1783</v>
      </c>
      <c r="K58" s="47">
        <v>1746</v>
      </c>
      <c r="L58" s="48">
        <f t="shared" si="30"/>
        <v>87</v>
      </c>
      <c r="M58" s="49">
        <f t="shared" si="31"/>
        <v>7.0388349514563107</v>
      </c>
      <c r="N58" s="48">
        <f t="shared" si="32"/>
        <v>-27</v>
      </c>
      <c r="O58" s="49">
        <f t="shared" si="46"/>
        <v>-2.0408163265306123</v>
      </c>
      <c r="P58" s="48">
        <f t="shared" si="4"/>
        <v>-740</v>
      </c>
      <c r="Q58" s="49">
        <f t="shared" si="5"/>
        <v>-57.098765432098766</v>
      </c>
      <c r="R58" s="48">
        <f t="shared" si="1"/>
        <v>566</v>
      </c>
      <c r="S58" s="49">
        <f t="shared" si="14"/>
        <v>101.79856115107914</v>
      </c>
      <c r="T58" s="48">
        <f t="shared" si="2"/>
        <v>645</v>
      </c>
      <c r="U58" s="49">
        <f t="shared" si="6"/>
        <v>57.486631016042779</v>
      </c>
      <c r="V58" s="48">
        <f t="shared" si="3"/>
        <v>16</v>
      </c>
      <c r="W58" s="49">
        <f t="shared" si="7"/>
        <v>0.90548953027730616</v>
      </c>
      <c r="X58" s="48">
        <f t="shared" si="8"/>
        <v>-37</v>
      </c>
      <c r="Y58" s="49">
        <f t="shared" si="9"/>
        <v>-2.0751542344363432</v>
      </c>
      <c r="Z58" s="50">
        <f t="shared" si="47"/>
        <v>4.1758604857174426E-2</v>
      </c>
      <c r="AA58" s="50">
        <f t="shared" si="48"/>
        <v>4.3856348745154837E-2</v>
      </c>
      <c r="AB58" s="50">
        <f t="shared" si="49"/>
        <v>4.128692886415071E-2</v>
      </c>
      <c r="AC58" s="50">
        <f t="shared" si="50"/>
        <v>5.4945489331088081E-2</v>
      </c>
      <c r="AD58" s="50">
        <f t="shared" si="51"/>
        <v>8.3292812839861771E-2</v>
      </c>
      <c r="AE58" s="50">
        <f t="shared" si="51"/>
        <v>7.5206306604237341E-2</v>
      </c>
      <c r="AF58" s="50">
        <f t="shared" si="51"/>
        <v>6.4809638498161112E-2</v>
      </c>
      <c r="AG58" s="50">
        <f t="shared" si="51"/>
        <v>5.9805109329288779E-2</v>
      </c>
    </row>
    <row r="59" spans="2:33" x14ac:dyDescent="0.3">
      <c r="B59" s="32"/>
      <c r="C59" s="53" t="s">
        <v>67</v>
      </c>
      <c r="D59" s="7">
        <v>69782</v>
      </c>
      <c r="E59" s="7">
        <v>68634</v>
      </c>
      <c r="F59" s="7">
        <v>69745</v>
      </c>
      <c r="G59" s="7">
        <v>14801</v>
      </c>
      <c r="H59" s="7">
        <v>41857</v>
      </c>
      <c r="I59" s="7">
        <v>58367</v>
      </c>
      <c r="J59" s="7">
        <v>59242</v>
      </c>
      <c r="K59" s="7">
        <v>59201</v>
      </c>
      <c r="L59" s="41">
        <f t="shared" si="30"/>
        <v>-1148</v>
      </c>
      <c r="M59" s="42">
        <f t="shared" si="31"/>
        <v>-1.6451233842538191</v>
      </c>
      <c r="N59" s="41">
        <f t="shared" si="32"/>
        <v>1111</v>
      </c>
      <c r="O59" s="42">
        <f t="shared" si="46"/>
        <v>1.6187312410758516</v>
      </c>
      <c r="P59" s="41">
        <f t="shared" si="4"/>
        <v>-54944</v>
      </c>
      <c r="Q59" s="42">
        <f t="shared" si="5"/>
        <v>-78.778407054269124</v>
      </c>
      <c r="R59" s="41">
        <f t="shared" si="1"/>
        <v>27056</v>
      </c>
      <c r="S59" s="42">
        <f t="shared" si="14"/>
        <v>182.79845956354302</v>
      </c>
      <c r="T59" s="41">
        <f t="shared" si="2"/>
        <v>16510</v>
      </c>
      <c r="U59" s="42">
        <f t="shared" si="6"/>
        <v>39.443820627374151</v>
      </c>
      <c r="V59" s="41">
        <f t="shared" si="3"/>
        <v>875</v>
      </c>
      <c r="W59" s="42">
        <f t="shared" si="7"/>
        <v>1.4991347850669043</v>
      </c>
      <c r="X59" s="41">
        <f t="shared" si="8"/>
        <v>-41</v>
      </c>
      <c r="Y59" s="42">
        <f t="shared" si="9"/>
        <v>-6.9207656730022618E-2</v>
      </c>
      <c r="Z59" s="35">
        <f t="shared" si="47"/>
        <v>2.3576043399218007</v>
      </c>
      <c r="AA59" s="35">
        <f t="shared" si="48"/>
        <v>2.2751599695955838</v>
      </c>
      <c r="AB59" s="35">
        <f t="shared" si="49"/>
        <v>2.2218802882949009</v>
      </c>
      <c r="AC59" s="35">
        <f t="shared" si="50"/>
        <v>1.4626765963838753</v>
      </c>
      <c r="AD59" s="35">
        <f t="shared" si="51"/>
        <v>3.107297029445717</v>
      </c>
      <c r="AE59" s="35">
        <f t="shared" si="51"/>
        <v>2.4841915662532661</v>
      </c>
      <c r="AF59" s="35">
        <f t="shared" si="51"/>
        <v>2.1533665753830968</v>
      </c>
      <c r="AG59" s="35">
        <f t="shared" si="51"/>
        <v>2.0277905368861542</v>
      </c>
    </row>
    <row r="60" spans="2:33" x14ac:dyDescent="0.3">
      <c r="B60" s="32"/>
      <c r="C60" s="52" t="s">
        <v>68</v>
      </c>
      <c r="D60" s="47">
        <v>1894</v>
      </c>
      <c r="E60" s="47">
        <v>1824</v>
      </c>
      <c r="F60" s="47">
        <v>1832</v>
      </c>
      <c r="G60" s="47">
        <v>728</v>
      </c>
      <c r="H60" s="47">
        <v>569</v>
      </c>
      <c r="I60" s="47">
        <v>1513</v>
      </c>
      <c r="J60" s="47">
        <v>1993</v>
      </c>
      <c r="K60" s="47">
        <v>1893</v>
      </c>
      <c r="L60" s="48">
        <f t="shared" si="30"/>
        <v>-70</v>
      </c>
      <c r="M60" s="49">
        <f t="shared" si="31"/>
        <v>-3.6958817317845831</v>
      </c>
      <c r="N60" s="48">
        <f t="shared" si="32"/>
        <v>8</v>
      </c>
      <c r="O60" s="49">
        <f t="shared" si="46"/>
        <v>0.43859649122807015</v>
      </c>
      <c r="P60" s="48">
        <f t="shared" si="4"/>
        <v>-1104</v>
      </c>
      <c r="Q60" s="49">
        <f t="shared" si="5"/>
        <v>-60.262008733624448</v>
      </c>
      <c r="R60" s="48">
        <f t="shared" si="1"/>
        <v>-159</v>
      </c>
      <c r="S60" s="49">
        <f t="shared" si="14"/>
        <v>-21.840659340659339</v>
      </c>
      <c r="T60" s="48">
        <f t="shared" si="2"/>
        <v>944</v>
      </c>
      <c r="U60" s="49">
        <f t="shared" si="6"/>
        <v>165.90509666080843</v>
      </c>
      <c r="V60" s="48">
        <f t="shared" si="3"/>
        <v>480</v>
      </c>
      <c r="W60" s="49">
        <f t="shared" si="7"/>
        <v>31.725049570389952</v>
      </c>
      <c r="X60" s="48">
        <f t="shared" si="8"/>
        <v>-100</v>
      </c>
      <c r="Y60" s="49">
        <f t="shared" si="9"/>
        <v>-5.0175614651279474</v>
      </c>
      <c r="Z60" s="50">
        <f t="shared" si="47"/>
        <v>6.3989318446187993E-2</v>
      </c>
      <c r="AA60" s="50">
        <f t="shared" si="48"/>
        <v>6.0464081716676055E-2</v>
      </c>
      <c r="AB60" s="50">
        <f t="shared" si="49"/>
        <v>5.836238709808958E-2</v>
      </c>
      <c r="AC60" s="50">
        <f t="shared" si="50"/>
        <v>7.1943014807611727E-2</v>
      </c>
      <c r="AD60" s="50">
        <f t="shared" si="51"/>
        <v>4.2240294568521707E-2</v>
      </c>
      <c r="AE60" s="50">
        <f t="shared" si="51"/>
        <v>6.4395666039734636E-2</v>
      </c>
      <c r="AF60" s="50">
        <f t="shared" si="51"/>
        <v>7.2442854473827881E-2</v>
      </c>
      <c r="AG60" s="50">
        <f t="shared" si="51"/>
        <v>6.4840247399967743E-2</v>
      </c>
    </row>
    <row r="61" spans="2:33" x14ac:dyDescent="0.3">
      <c r="B61" s="32"/>
      <c r="C61" s="53" t="s">
        <v>69</v>
      </c>
      <c r="D61" s="7">
        <v>69803</v>
      </c>
      <c r="E61" s="7">
        <v>74032</v>
      </c>
      <c r="F61" s="7">
        <v>77013</v>
      </c>
      <c r="G61" s="7">
        <v>35267</v>
      </c>
      <c r="H61" s="7">
        <v>32199</v>
      </c>
      <c r="I61" s="7">
        <v>65411</v>
      </c>
      <c r="J61" s="7">
        <v>74484</v>
      </c>
      <c r="K61" s="7">
        <v>76685</v>
      </c>
      <c r="L61" s="41">
        <f t="shared" si="30"/>
        <v>4229</v>
      </c>
      <c r="M61" s="42">
        <f t="shared" si="31"/>
        <v>6.0584788619400314</v>
      </c>
      <c r="N61" s="41">
        <f t="shared" si="32"/>
        <v>2981</v>
      </c>
      <c r="O61" s="42">
        <f t="shared" si="46"/>
        <v>4.0266371298897781</v>
      </c>
      <c r="P61" s="41">
        <f t="shared" si="4"/>
        <v>-41746</v>
      </c>
      <c r="Q61" s="42">
        <f t="shared" si="5"/>
        <v>-54.206432680196848</v>
      </c>
      <c r="R61" s="41">
        <f t="shared" si="1"/>
        <v>-3068</v>
      </c>
      <c r="S61" s="42">
        <f t="shared" si="14"/>
        <v>-8.6993506677630652</v>
      </c>
      <c r="T61" s="41">
        <f t="shared" si="2"/>
        <v>33212</v>
      </c>
      <c r="U61" s="42">
        <f t="shared" si="6"/>
        <v>103.14606043665952</v>
      </c>
      <c r="V61" s="41">
        <f t="shared" si="3"/>
        <v>9073</v>
      </c>
      <c r="W61" s="42">
        <f t="shared" si="7"/>
        <v>13.870755683294858</v>
      </c>
      <c r="X61" s="41">
        <f t="shared" si="8"/>
        <v>2201</v>
      </c>
      <c r="Y61" s="42">
        <f t="shared" si="9"/>
        <v>2.954997046345524</v>
      </c>
      <c r="Z61" s="35">
        <f t="shared" si="47"/>
        <v>2.3583138307810243</v>
      </c>
      <c r="AA61" s="35">
        <f t="shared" si="48"/>
        <v>2.4540991763426323</v>
      </c>
      <c r="AB61" s="35">
        <f t="shared" si="49"/>
        <v>2.4534184047954004</v>
      </c>
      <c r="AC61" s="35">
        <f t="shared" si="50"/>
        <v>3.4851844824451139</v>
      </c>
      <c r="AD61" s="35">
        <f t="shared" si="51"/>
        <v>2.3903255620594557</v>
      </c>
      <c r="AE61" s="35">
        <f t="shared" si="51"/>
        <v>2.7839953148216008</v>
      </c>
      <c r="AF61" s="35">
        <f t="shared" si="51"/>
        <v>2.7073926606264909</v>
      </c>
      <c r="AG61" s="35">
        <f t="shared" si="51"/>
        <v>2.6266636935375201</v>
      </c>
    </row>
    <row r="62" spans="2:33" x14ac:dyDescent="0.3">
      <c r="B62" s="32"/>
      <c r="C62" s="52" t="s">
        <v>70</v>
      </c>
      <c r="D62" s="47">
        <v>1357</v>
      </c>
      <c r="E62" s="47">
        <v>1636</v>
      </c>
      <c r="F62" s="47">
        <v>1966</v>
      </c>
      <c r="G62" s="47">
        <v>880</v>
      </c>
      <c r="H62" s="47">
        <v>1391</v>
      </c>
      <c r="I62" s="47">
        <v>2252</v>
      </c>
      <c r="J62" s="47">
        <v>2374</v>
      </c>
      <c r="K62" s="47">
        <v>2692</v>
      </c>
      <c r="L62" s="48">
        <f t="shared" si="30"/>
        <v>279</v>
      </c>
      <c r="M62" s="49">
        <f t="shared" si="31"/>
        <v>20.56005895357406</v>
      </c>
      <c r="N62" s="48">
        <f t="shared" si="32"/>
        <v>330</v>
      </c>
      <c r="O62" s="49">
        <f t="shared" si="46"/>
        <v>20.171149144254279</v>
      </c>
      <c r="P62" s="48">
        <f t="shared" si="4"/>
        <v>-1086</v>
      </c>
      <c r="Q62" s="49">
        <f t="shared" si="5"/>
        <v>-55.239064089521875</v>
      </c>
      <c r="R62" s="48">
        <f t="shared" si="1"/>
        <v>511</v>
      </c>
      <c r="S62" s="49">
        <f t="shared" si="14"/>
        <v>58.06818181818182</v>
      </c>
      <c r="T62" s="48">
        <f t="shared" si="2"/>
        <v>861</v>
      </c>
      <c r="U62" s="49">
        <f t="shared" si="6"/>
        <v>61.897915168943207</v>
      </c>
      <c r="V62" s="48">
        <f t="shared" si="3"/>
        <v>122</v>
      </c>
      <c r="W62" s="49">
        <f t="shared" si="7"/>
        <v>5.4174067495559504</v>
      </c>
      <c r="X62" s="48">
        <f t="shared" si="8"/>
        <v>318</v>
      </c>
      <c r="Y62" s="49">
        <f t="shared" si="9"/>
        <v>13.395113732097725</v>
      </c>
      <c r="Z62" s="50">
        <f t="shared" si="47"/>
        <v>4.5846623617464152E-2</v>
      </c>
      <c r="AA62" s="50">
        <f t="shared" si="48"/>
        <v>5.4232038206404619E-2</v>
      </c>
      <c r="AB62" s="50">
        <f t="shared" si="49"/>
        <v>6.2631251656574308E-2</v>
      </c>
      <c r="AC62" s="50">
        <f t="shared" si="50"/>
        <v>8.696408383337681E-2</v>
      </c>
      <c r="AD62" s="50">
        <f t="shared" si="51"/>
        <v>0.10326230183622792</v>
      </c>
      <c r="AE62" s="50">
        <f t="shared" si="51"/>
        <v>9.5848671461653934E-2</v>
      </c>
      <c r="AF62" s="50">
        <f t="shared" si="51"/>
        <v>8.6291689172537572E-2</v>
      </c>
      <c r="AG62" s="50">
        <f t="shared" si="51"/>
        <v>9.2208106709304349E-2</v>
      </c>
    </row>
    <row r="63" spans="2:33" x14ac:dyDescent="0.3">
      <c r="B63" s="32"/>
      <c r="C63" s="53" t="s">
        <v>71</v>
      </c>
      <c r="D63" s="7">
        <v>4321</v>
      </c>
      <c r="E63" s="7">
        <v>4578</v>
      </c>
      <c r="F63" s="7">
        <v>4411</v>
      </c>
      <c r="G63" s="7">
        <v>1212</v>
      </c>
      <c r="H63" s="7">
        <v>1430</v>
      </c>
      <c r="I63" s="7">
        <v>4969</v>
      </c>
      <c r="J63" s="7">
        <v>5495</v>
      </c>
      <c r="K63" s="7">
        <v>5633</v>
      </c>
      <c r="L63" s="41">
        <f t="shared" si="30"/>
        <v>257</v>
      </c>
      <c r="M63" s="42">
        <f t="shared" si="31"/>
        <v>5.9476972922934506</v>
      </c>
      <c r="N63" s="41">
        <f t="shared" si="32"/>
        <v>-167</v>
      </c>
      <c r="O63" s="42">
        <f t="shared" si="46"/>
        <v>-3.6478811708169507</v>
      </c>
      <c r="P63" s="41">
        <f t="shared" si="4"/>
        <v>-3199</v>
      </c>
      <c r="Q63" s="42">
        <f t="shared" si="5"/>
        <v>-72.523237361142606</v>
      </c>
      <c r="R63" s="41">
        <f t="shared" si="1"/>
        <v>218</v>
      </c>
      <c r="S63" s="42">
        <f t="shared" si="14"/>
        <v>17.986798679867988</v>
      </c>
      <c r="T63" s="41">
        <f t="shared" si="2"/>
        <v>3539</v>
      </c>
      <c r="U63" s="42">
        <f t="shared" si="6"/>
        <v>247.48251748251749</v>
      </c>
      <c r="V63" s="41">
        <f t="shared" si="3"/>
        <v>526</v>
      </c>
      <c r="W63" s="42">
        <f t="shared" si="7"/>
        <v>10.585630911652244</v>
      </c>
      <c r="X63" s="41">
        <f t="shared" si="8"/>
        <v>138</v>
      </c>
      <c r="Y63" s="42">
        <f t="shared" si="9"/>
        <v>2.5113739763421292</v>
      </c>
      <c r="Z63" s="35">
        <f t="shared" si="47"/>
        <v>0.14598619060505719</v>
      </c>
      <c r="AA63" s="35">
        <f t="shared" si="48"/>
        <v>0.15175688930863102</v>
      </c>
      <c r="AB63" s="35">
        <f t="shared" si="49"/>
        <v>0.14052210124982159</v>
      </c>
      <c r="AC63" s="35">
        <f t="shared" si="50"/>
        <v>0.11977326091596896</v>
      </c>
      <c r="AD63" s="35">
        <f t="shared" si="51"/>
        <v>0.10615750656060814</v>
      </c>
      <c r="AE63" s="35">
        <f t="shared" si="51"/>
        <v>0.21148847624021244</v>
      </c>
      <c r="AF63" s="35">
        <f t="shared" si="51"/>
        <v>0.19973581802994692</v>
      </c>
      <c r="AG63" s="35">
        <f t="shared" si="51"/>
        <v>0.19294512076282</v>
      </c>
    </row>
    <row r="64" spans="2:33" x14ac:dyDescent="0.3">
      <c r="B64" s="32"/>
      <c r="C64" s="52" t="s">
        <v>72</v>
      </c>
      <c r="D64" s="47">
        <v>14563</v>
      </c>
      <c r="E64" s="47">
        <v>14359</v>
      </c>
      <c r="F64" s="47">
        <v>14869</v>
      </c>
      <c r="G64" s="47">
        <v>4351</v>
      </c>
      <c r="H64" s="47">
        <v>13148</v>
      </c>
      <c r="I64" s="47">
        <v>18770</v>
      </c>
      <c r="J64" s="47">
        <v>15172</v>
      </c>
      <c r="K64" s="47">
        <v>10041</v>
      </c>
      <c r="L64" s="48">
        <f t="shared" si="30"/>
        <v>-204</v>
      </c>
      <c r="M64" s="49">
        <f t="shared" si="31"/>
        <v>-1.4008102726086658</v>
      </c>
      <c r="N64" s="48">
        <f t="shared" si="32"/>
        <v>510</v>
      </c>
      <c r="O64" s="49">
        <f t="shared" si="46"/>
        <v>3.5517793718225508</v>
      </c>
      <c r="P64" s="48">
        <f t="shared" si="4"/>
        <v>-10518</v>
      </c>
      <c r="Q64" s="49">
        <f t="shared" si="5"/>
        <v>-70.737776582150786</v>
      </c>
      <c r="R64" s="48">
        <f t="shared" si="1"/>
        <v>8797</v>
      </c>
      <c r="S64" s="49">
        <f t="shared" si="14"/>
        <v>202.1834061135371</v>
      </c>
      <c r="T64" s="48">
        <f t="shared" si="2"/>
        <v>5622</v>
      </c>
      <c r="U64" s="49">
        <f t="shared" si="6"/>
        <v>42.759355034986307</v>
      </c>
      <c r="V64" s="48">
        <f t="shared" si="3"/>
        <v>-3598</v>
      </c>
      <c r="W64" s="49">
        <f t="shared" si="7"/>
        <v>-19.168886521044222</v>
      </c>
      <c r="X64" s="48">
        <f t="shared" si="8"/>
        <v>-5131</v>
      </c>
      <c r="Y64" s="49">
        <f t="shared" si="9"/>
        <v>-33.818876878460323</v>
      </c>
      <c r="Z64" s="50">
        <f t="shared" si="47"/>
        <v>0.49201501823222576</v>
      </c>
      <c r="AA64" s="50">
        <f t="shared" si="48"/>
        <v>0.47598889768078478</v>
      </c>
      <c r="AB64" s="50">
        <f t="shared" si="49"/>
        <v>0.47368468000081554</v>
      </c>
      <c r="AC64" s="50">
        <f t="shared" si="50"/>
        <v>0.42997810086252558</v>
      </c>
      <c r="AD64" s="50">
        <f t="shared" si="51"/>
        <v>0.97605517220900417</v>
      </c>
      <c r="AE64" s="50">
        <f t="shared" si="51"/>
        <v>0.7988808007705348</v>
      </c>
      <c r="AF64" s="50">
        <f t="shared" si="51"/>
        <v>0.55148167991817199</v>
      </c>
      <c r="AG64" s="50">
        <f t="shared" si="51"/>
        <v>0.34393075760331537</v>
      </c>
    </row>
    <row r="65" spans="2:33" x14ac:dyDescent="0.3">
      <c r="B65" s="32"/>
      <c r="C65" s="53" t="s">
        <v>73</v>
      </c>
      <c r="D65" s="7">
        <v>29047</v>
      </c>
      <c r="E65" s="7">
        <v>29171</v>
      </c>
      <c r="F65" s="7">
        <v>30196</v>
      </c>
      <c r="G65" s="7">
        <v>8936</v>
      </c>
      <c r="H65" s="7">
        <v>9061</v>
      </c>
      <c r="I65" s="7">
        <v>18089</v>
      </c>
      <c r="J65" s="7">
        <v>21391</v>
      </c>
      <c r="K65" s="7">
        <v>21832</v>
      </c>
      <c r="L65" s="41">
        <f t="shared" si="30"/>
        <v>124</v>
      </c>
      <c r="M65" s="42">
        <f t="shared" si="31"/>
        <v>0.42689434364994666</v>
      </c>
      <c r="N65" s="41">
        <f t="shared" si="32"/>
        <v>1025</v>
      </c>
      <c r="O65" s="42">
        <f t="shared" si="46"/>
        <v>3.5137636693976897</v>
      </c>
      <c r="P65" s="41">
        <f t="shared" si="4"/>
        <v>-21260</v>
      </c>
      <c r="Q65" s="42">
        <f t="shared" si="5"/>
        <v>-70.406676380977615</v>
      </c>
      <c r="R65" s="41">
        <f t="shared" si="1"/>
        <v>125</v>
      </c>
      <c r="S65" s="42">
        <f t="shared" si="14"/>
        <v>1.3988361683079678</v>
      </c>
      <c r="T65" s="41">
        <f t="shared" si="2"/>
        <v>9028</v>
      </c>
      <c r="U65" s="42">
        <f t="shared" si="6"/>
        <v>99.63580178788213</v>
      </c>
      <c r="V65" s="41">
        <f t="shared" si="3"/>
        <v>3302</v>
      </c>
      <c r="W65" s="42">
        <f t="shared" si="7"/>
        <v>18.254187627840125</v>
      </c>
      <c r="X65" s="41">
        <f t="shared" si="8"/>
        <v>441</v>
      </c>
      <c r="Y65" s="42">
        <f t="shared" si="9"/>
        <v>2.0616146977700902</v>
      </c>
      <c r="Z65" s="35">
        <f t="shared" si="47"/>
        <v>0.98136099942260968</v>
      </c>
      <c r="AA65" s="35">
        <f t="shared" si="48"/>
        <v>0.96699436828791507</v>
      </c>
      <c r="AB65" s="35">
        <f t="shared" si="49"/>
        <v>0.96195995677615354</v>
      </c>
      <c r="AC65" s="35">
        <f t="shared" si="50"/>
        <v>0.8830807421989264</v>
      </c>
      <c r="AD65" s="35">
        <f t="shared" si="51"/>
        <v>0.67265256429767162</v>
      </c>
      <c r="AE65" s="35">
        <f t="shared" si="51"/>
        <v>0.76989636681610041</v>
      </c>
      <c r="AF65" s="35">
        <f t="shared" si="51"/>
        <v>0.77753391874041755</v>
      </c>
      <c r="AG65" s="35">
        <f t="shared" si="51"/>
        <v>0.74780363509566594</v>
      </c>
    </row>
    <row r="66" spans="2:33" x14ac:dyDescent="0.3">
      <c r="B66" s="32"/>
      <c r="C66" s="52" t="s">
        <v>74</v>
      </c>
      <c r="D66" s="47">
        <v>3485</v>
      </c>
      <c r="E66" s="47">
        <v>3784</v>
      </c>
      <c r="F66" s="47">
        <v>4007</v>
      </c>
      <c r="G66" s="47">
        <v>1172</v>
      </c>
      <c r="H66" s="47">
        <v>1021</v>
      </c>
      <c r="I66" s="47">
        <v>3848</v>
      </c>
      <c r="J66" s="47">
        <v>3998</v>
      </c>
      <c r="K66" s="47">
        <v>3780</v>
      </c>
      <c r="L66" s="48">
        <f t="shared" si="30"/>
        <v>299</v>
      </c>
      <c r="M66" s="49">
        <f t="shared" si="31"/>
        <v>8.579626972740316</v>
      </c>
      <c r="N66" s="48">
        <f t="shared" si="32"/>
        <v>223</v>
      </c>
      <c r="O66" s="49">
        <f t="shared" si="46"/>
        <v>5.8932346723044402</v>
      </c>
      <c r="P66" s="48">
        <f t="shared" si="4"/>
        <v>-2835</v>
      </c>
      <c r="Q66" s="49">
        <f t="shared" si="5"/>
        <v>-70.751185425505369</v>
      </c>
      <c r="R66" s="48">
        <f t="shared" si="1"/>
        <v>-151</v>
      </c>
      <c r="S66" s="49">
        <f t="shared" si="14"/>
        <v>-12.8839590443686</v>
      </c>
      <c r="T66" s="48">
        <f t="shared" si="2"/>
        <v>2827</v>
      </c>
      <c r="U66" s="49">
        <f t="shared" si="6"/>
        <v>276.88540646425076</v>
      </c>
      <c r="V66" s="48">
        <f t="shared" si="3"/>
        <v>150</v>
      </c>
      <c r="W66" s="49">
        <f t="shared" si="7"/>
        <v>3.8981288981288982</v>
      </c>
      <c r="X66" s="48">
        <f t="shared" si="8"/>
        <v>-218</v>
      </c>
      <c r="Y66" s="49">
        <f t="shared" si="9"/>
        <v>-5.4527263631815908</v>
      </c>
      <c r="Z66" s="50">
        <f t="shared" si="47"/>
        <v>0.11774169735214632</v>
      </c>
      <c r="AA66" s="50">
        <f t="shared" si="48"/>
        <v>0.12543645022801655</v>
      </c>
      <c r="AB66" s="50">
        <f t="shared" si="49"/>
        <v>0.12765179317797215</v>
      </c>
      <c r="AC66" s="50">
        <f t="shared" si="50"/>
        <v>0.11582034801445186</v>
      </c>
      <c r="AD66" s="50">
        <f t="shared" si="51"/>
        <v>7.5794974963902736E-2</v>
      </c>
      <c r="AE66" s="50">
        <f t="shared" si="51"/>
        <v>0.16377694839451346</v>
      </c>
      <c r="AF66" s="50">
        <f t="shared" si="51"/>
        <v>0.14532189271769386</v>
      </c>
      <c r="AG66" s="50">
        <f t="shared" si="51"/>
        <v>0.1294749789603159</v>
      </c>
    </row>
    <row r="67" spans="2:33" x14ac:dyDescent="0.3">
      <c r="B67" s="32"/>
      <c r="C67" s="53" t="s">
        <v>75</v>
      </c>
      <c r="D67" s="7">
        <v>30316</v>
      </c>
      <c r="E67" s="7">
        <v>32561</v>
      </c>
      <c r="F67" s="7">
        <v>34712</v>
      </c>
      <c r="G67" s="7">
        <v>10421</v>
      </c>
      <c r="H67" s="7">
        <v>10784</v>
      </c>
      <c r="I67" s="7">
        <v>34518</v>
      </c>
      <c r="J67" s="7">
        <v>37464</v>
      </c>
      <c r="K67" s="7">
        <v>36638</v>
      </c>
      <c r="L67" s="41">
        <f t="shared" si="30"/>
        <v>2245</v>
      </c>
      <c r="M67" s="42">
        <f t="shared" si="31"/>
        <v>7.4053305185380651</v>
      </c>
      <c r="N67" s="41">
        <f t="shared" si="32"/>
        <v>2151</v>
      </c>
      <c r="O67" s="42">
        <f t="shared" si="46"/>
        <v>6.6060624673689379</v>
      </c>
      <c r="P67" s="41">
        <f t="shared" si="4"/>
        <v>-24291</v>
      </c>
      <c r="Q67" s="42">
        <f t="shared" si="5"/>
        <v>-69.978681723899513</v>
      </c>
      <c r="R67" s="41">
        <f t="shared" si="1"/>
        <v>363</v>
      </c>
      <c r="S67" s="42">
        <f t="shared" si="14"/>
        <v>3.4833509260147775</v>
      </c>
      <c r="T67" s="41">
        <f t="shared" si="2"/>
        <v>23734</v>
      </c>
      <c r="U67" s="42">
        <f t="shared" si="6"/>
        <v>220.08531157270031</v>
      </c>
      <c r="V67" s="41">
        <f t="shared" si="3"/>
        <v>2946</v>
      </c>
      <c r="W67" s="42">
        <f t="shared" si="7"/>
        <v>8.5346775595341562</v>
      </c>
      <c r="X67" s="41">
        <f t="shared" si="8"/>
        <v>-826</v>
      </c>
      <c r="Y67" s="42">
        <f t="shared" si="9"/>
        <v>-2.2047832585949179</v>
      </c>
      <c r="Z67" s="35">
        <f t="shared" si="47"/>
        <v>1.0242345184871358</v>
      </c>
      <c r="AA67" s="35">
        <f t="shared" si="48"/>
        <v>1.0793700464784479</v>
      </c>
      <c r="AB67" s="35">
        <f t="shared" si="49"/>
        <v>1.105827063836728</v>
      </c>
      <c r="AC67" s="35">
        <f t="shared" si="50"/>
        <v>1.0298326336677499</v>
      </c>
      <c r="AD67" s="35">
        <f t="shared" si="51"/>
        <v>0.80056122430041832</v>
      </c>
      <c r="AE67" s="35">
        <f t="shared" si="51"/>
        <v>1.4691405157697026</v>
      </c>
      <c r="AF67" s="35">
        <f t="shared" si="51"/>
        <v>1.3617657300589503</v>
      </c>
      <c r="AG67" s="35">
        <f t="shared" si="51"/>
        <v>1.2549482219968398</v>
      </c>
    </row>
    <row r="68" spans="2:33" x14ac:dyDescent="0.3">
      <c r="B68" s="32"/>
      <c r="C68" s="52" t="s">
        <v>76</v>
      </c>
      <c r="D68" s="47">
        <v>4186</v>
      </c>
      <c r="E68" s="47">
        <v>5056</v>
      </c>
      <c r="F68" s="47">
        <v>6212</v>
      </c>
      <c r="G68" s="47">
        <v>2340</v>
      </c>
      <c r="H68" s="47">
        <v>5533</v>
      </c>
      <c r="I68" s="47">
        <v>7116</v>
      </c>
      <c r="J68" s="47">
        <v>7496</v>
      </c>
      <c r="K68" s="47">
        <v>7708</v>
      </c>
      <c r="L68" s="48">
        <f t="shared" si="30"/>
        <v>870</v>
      </c>
      <c r="M68" s="49">
        <f t="shared" si="31"/>
        <v>20.783564261825134</v>
      </c>
      <c r="N68" s="48">
        <f t="shared" si="32"/>
        <v>1156</v>
      </c>
      <c r="O68" s="49">
        <f t="shared" si="46"/>
        <v>22.86392405063291</v>
      </c>
      <c r="P68" s="48">
        <f t="shared" si="4"/>
        <v>-3872</v>
      </c>
      <c r="Q68" s="49">
        <f t="shared" si="5"/>
        <v>-62.330972311654861</v>
      </c>
      <c r="R68" s="48">
        <f t="shared" si="1"/>
        <v>3193</v>
      </c>
      <c r="S68" s="49">
        <f t="shared" si="14"/>
        <v>136.45299145299145</v>
      </c>
      <c r="T68" s="48">
        <f t="shared" si="2"/>
        <v>1583</v>
      </c>
      <c r="U68" s="49">
        <f t="shared" si="6"/>
        <v>28.610157238387856</v>
      </c>
      <c r="V68" s="48">
        <f t="shared" si="3"/>
        <v>380</v>
      </c>
      <c r="W68" s="49">
        <f t="shared" si="7"/>
        <v>5.3400786958965707</v>
      </c>
      <c r="X68" s="48">
        <f t="shared" si="8"/>
        <v>212</v>
      </c>
      <c r="Y68" s="49">
        <f t="shared" si="9"/>
        <v>2.8281750266808965</v>
      </c>
      <c r="Z68" s="50">
        <f t="shared" si="47"/>
        <v>0.14142517793861825</v>
      </c>
      <c r="AA68" s="50">
        <f t="shared" si="48"/>
        <v>0.16760219142517221</v>
      </c>
      <c r="AB68" s="50">
        <f t="shared" si="49"/>
        <v>0.19789691520378411</v>
      </c>
      <c r="AC68" s="50">
        <f t="shared" si="50"/>
        <v>0.23124540473875199</v>
      </c>
      <c r="AD68" s="50">
        <f t="shared" si="51"/>
        <v>0.41074789076912227</v>
      </c>
      <c r="AE68" s="50">
        <f t="shared" si="51"/>
        <v>0.30286818211417821</v>
      </c>
      <c r="AF68" s="50">
        <f t="shared" si="51"/>
        <v>0.27246946168380021</v>
      </c>
      <c r="AG68" s="50">
        <f t="shared" si="51"/>
        <v>0.26401934863124737</v>
      </c>
    </row>
    <row r="69" spans="2:33" x14ac:dyDescent="0.3">
      <c r="B69" s="32"/>
      <c r="C69" s="53" t="s">
        <v>77</v>
      </c>
      <c r="D69" s="7">
        <v>4268</v>
      </c>
      <c r="E69" s="7">
        <v>5808</v>
      </c>
      <c r="F69" s="7">
        <v>5953</v>
      </c>
      <c r="G69" s="7">
        <v>1459</v>
      </c>
      <c r="H69" s="7">
        <v>3173</v>
      </c>
      <c r="I69" s="7">
        <v>5169</v>
      </c>
      <c r="J69" s="7">
        <v>5526</v>
      </c>
      <c r="K69" s="7">
        <v>5530</v>
      </c>
      <c r="L69" s="41">
        <f t="shared" si="30"/>
        <v>1540</v>
      </c>
      <c r="M69" s="42">
        <f t="shared" si="31"/>
        <v>36.082474226804123</v>
      </c>
      <c r="N69" s="41">
        <f t="shared" si="32"/>
        <v>145</v>
      </c>
      <c r="O69" s="42">
        <f t="shared" si="46"/>
        <v>2.4965564738292012</v>
      </c>
      <c r="P69" s="41">
        <f t="shared" si="4"/>
        <v>-4494</v>
      </c>
      <c r="Q69" s="42">
        <f t="shared" si="5"/>
        <v>-75.491348899714424</v>
      </c>
      <c r="R69" s="41">
        <f t="shared" si="1"/>
        <v>1714</v>
      </c>
      <c r="S69" s="42">
        <f t="shared" si="14"/>
        <v>117.47772446881426</v>
      </c>
      <c r="T69" s="41">
        <f t="shared" si="2"/>
        <v>1996</v>
      </c>
      <c r="U69" s="42">
        <f t="shared" si="6"/>
        <v>62.905767412543334</v>
      </c>
      <c r="V69" s="41">
        <f t="shared" si="3"/>
        <v>357</v>
      </c>
      <c r="W69" s="42">
        <f t="shared" si="7"/>
        <v>6.906558328496808</v>
      </c>
      <c r="X69" s="41">
        <f t="shared" si="8"/>
        <v>4</v>
      </c>
      <c r="Y69" s="42">
        <f t="shared" si="9"/>
        <v>7.2385088671733627E-2</v>
      </c>
      <c r="Z69" s="35">
        <f t="shared" si="47"/>
        <v>0.14419557081749226</v>
      </c>
      <c r="AA69" s="35">
        <f t="shared" si="48"/>
        <v>0.19253036546625796</v>
      </c>
      <c r="AB69" s="35">
        <f t="shared" si="49"/>
        <v>0.18964590087059352</v>
      </c>
      <c r="AC69" s="35">
        <f t="shared" si="50"/>
        <v>0.14418249808283726</v>
      </c>
      <c r="AD69" s="35">
        <f t="shared" si="51"/>
        <v>0.23555088693483192</v>
      </c>
      <c r="AE69" s="35">
        <f t="shared" si="51"/>
        <v>0.22000079164533268</v>
      </c>
      <c r="AF69" s="35">
        <f t="shared" si="51"/>
        <v>0.20086262610254532</v>
      </c>
      <c r="AG69" s="35">
        <f t="shared" si="51"/>
        <v>0.18941709884935107</v>
      </c>
    </row>
    <row r="70" spans="2:33" x14ac:dyDescent="0.3">
      <c r="B70" s="32"/>
      <c r="C70" s="52" t="s">
        <v>78</v>
      </c>
      <c r="D70" s="47">
        <v>76173</v>
      </c>
      <c r="E70" s="47">
        <v>74338</v>
      </c>
      <c r="F70" s="47">
        <v>78562</v>
      </c>
      <c r="G70" s="47">
        <v>24623</v>
      </c>
      <c r="H70" s="47">
        <v>18048</v>
      </c>
      <c r="I70" s="47">
        <v>77810</v>
      </c>
      <c r="J70" s="47">
        <v>77376</v>
      </c>
      <c r="K70" s="47">
        <v>74674</v>
      </c>
      <c r="L70" s="48">
        <f t="shared" si="30"/>
        <v>-1835</v>
      </c>
      <c r="M70" s="49">
        <f t="shared" si="31"/>
        <v>-2.4089900620954929</v>
      </c>
      <c r="N70" s="48">
        <f t="shared" si="32"/>
        <v>4224</v>
      </c>
      <c r="O70" s="49">
        <f t="shared" si="46"/>
        <v>5.6821544835750224</v>
      </c>
      <c r="P70" s="48">
        <f t="shared" si="4"/>
        <v>-53939</v>
      </c>
      <c r="Q70" s="49">
        <f t="shared" si="5"/>
        <v>-68.657875308673397</v>
      </c>
      <c r="R70" s="48">
        <f t="shared" si="1"/>
        <v>-6575</v>
      </c>
      <c r="S70" s="49">
        <f t="shared" si="14"/>
        <v>-26.702676359501282</v>
      </c>
      <c r="T70" s="48">
        <f t="shared" si="2"/>
        <v>59762</v>
      </c>
      <c r="U70" s="49">
        <f t="shared" si="6"/>
        <v>331.12810283687941</v>
      </c>
      <c r="V70" s="48">
        <f t="shared" si="3"/>
        <v>-434</v>
      </c>
      <c r="W70" s="49">
        <f t="shared" si="7"/>
        <v>-0.5577689243027889</v>
      </c>
      <c r="X70" s="48">
        <f t="shared" si="8"/>
        <v>-2702</v>
      </c>
      <c r="Y70" s="49">
        <f t="shared" si="9"/>
        <v>-3.4920388751033911</v>
      </c>
      <c r="Z70" s="50">
        <f t="shared" si="47"/>
        <v>2.5735260580789219</v>
      </c>
      <c r="AA70" s="50">
        <f t="shared" si="48"/>
        <v>2.4642428216306276</v>
      </c>
      <c r="AB70" s="50">
        <f t="shared" si="49"/>
        <v>2.502765204803556</v>
      </c>
      <c r="AC70" s="50">
        <f t="shared" si="50"/>
        <v>2.4333143593514057</v>
      </c>
      <c r="AD70" s="50">
        <f t="shared" si="51"/>
        <v>1.3398116632208781</v>
      </c>
      <c r="AE70" s="50">
        <f t="shared" si="51"/>
        <v>3.3117163083620302</v>
      </c>
      <c r="AF70" s="50">
        <f t="shared" si="51"/>
        <v>2.8125129492056731</v>
      </c>
      <c r="AG70" s="50">
        <f t="shared" si="51"/>
        <v>2.5577816346250346</v>
      </c>
    </row>
    <row r="71" spans="2:33" x14ac:dyDescent="0.3">
      <c r="B71" s="32"/>
      <c r="C71" s="53" t="s">
        <v>79</v>
      </c>
      <c r="D71" s="7">
        <v>3028</v>
      </c>
      <c r="E71" s="7">
        <v>3909</v>
      </c>
      <c r="F71" s="7">
        <v>3723</v>
      </c>
      <c r="G71" s="7">
        <v>1966</v>
      </c>
      <c r="H71" s="7">
        <v>5571</v>
      </c>
      <c r="I71" s="7">
        <v>5762</v>
      </c>
      <c r="J71" s="7">
        <v>6524</v>
      </c>
      <c r="K71" s="7">
        <v>6667</v>
      </c>
      <c r="L71" s="41">
        <f t="shared" si="30"/>
        <v>881</v>
      </c>
      <c r="M71" s="42">
        <f t="shared" si="31"/>
        <v>29.095112285336853</v>
      </c>
      <c r="N71" s="41">
        <f t="shared" si="32"/>
        <v>-186</v>
      </c>
      <c r="O71" s="42">
        <f t="shared" si="46"/>
        <v>-4.7582501918649278</v>
      </c>
      <c r="P71" s="41">
        <f t="shared" si="4"/>
        <v>-1757</v>
      </c>
      <c r="Q71" s="42">
        <f t="shared" si="5"/>
        <v>-47.193123824872416</v>
      </c>
      <c r="R71" s="41">
        <f t="shared" si="1"/>
        <v>3605</v>
      </c>
      <c r="S71" s="42">
        <f t="shared" si="14"/>
        <v>183.3672431332655</v>
      </c>
      <c r="T71" s="41">
        <f t="shared" si="2"/>
        <v>191</v>
      </c>
      <c r="U71" s="42">
        <f t="shared" si="6"/>
        <v>3.4284688565787111</v>
      </c>
      <c r="V71" s="41">
        <f t="shared" si="3"/>
        <v>762</v>
      </c>
      <c r="W71" s="42">
        <f t="shared" si="7"/>
        <v>13.224574800416523</v>
      </c>
      <c r="X71" s="41">
        <f t="shared" si="8"/>
        <v>143</v>
      </c>
      <c r="Y71" s="42">
        <f t="shared" si="9"/>
        <v>2.1919068056407109</v>
      </c>
      <c r="Z71" s="35">
        <f t="shared" si="47"/>
        <v>0.10230182484427519</v>
      </c>
      <c r="AA71" s="35">
        <f t="shared" si="48"/>
        <v>0.12958009617899491</v>
      </c>
      <c r="AB71" s="35">
        <f t="shared" si="49"/>
        <v>0.11860434888984037</v>
      </c>
      <c r="AC71" s="35">
        <f t="shared" si="50"/>
        <v>0.19428566910956685</v>
      </c>
      <c r="AD71" s="35">
        <f t="shared" si="51"/>
        <v>0.41356885947492866</v>
      </c>
      <c r="AE71" s="35">
        <f t="shared" si="51"/>
        <v>0.24523980682151419</v>
      </c>
      <c r="AF71" s="35">
        <f t="shared" si="51"/>
        <v>0.23713857631071406</v>
      </c>
      <c r="AG71" s="35">
        <f t="shared" si="51"/>
        <v>0.22836235045725564</v>
      </c>
    </row>
    <row r="72" spans="2:33" x14ac:dyDescent="0.3">
      <c r="B72" s="32"/>
      <c r="C72" s="52" t="s">
        <v>80</v>
      </c>
      <c r="D72" s="47">
        <v>1695</v>
      </c>
      <c r="E72" s="47">
        <v>2032</v>
      </c>
      <c r="F72" s="47">
        <v>2091</v>
      </c>
      <c r="G72" s="47">
        <v>855</v>
      </c>
      <c r="H72" s="47">
        <v>1426</v>
      </c>
      <c r="I72" s="47">
        <v>1974</v>
      </c>
      <c r="J72" s="47">
        <v>2290</v>
      </c>
      <c r="K72" s="47">
        <v>2352</v>
      </c>
      <c r="L72" s="48">
        <f t="shared" si="30"/>
        <v>337</v>
      </c>
      <c r="M72" s="49">
        <f t="shared" si="31"/>
        <v>19.882005899705018</v>
      </c>
      <c r="N72" s="48">
        <f t="shared" si="32"/>
        <v>59</v>
      </c>
      <c r="O72" s="49">
        <f t="shared" si="46"/>
        <v>2.9035433070866143</v>
      </c>
      <c r="P72" s="48">
        <f t="shared" si="4"/>
        <v>-1236</v>
      </c>
      <c r="Q72" s="49">
        <f t="shared" si="5"/>
        <v>-59.110473457675752</v>
      </c>
      <c r="R72" s="48">
        <f t="shared" si="1"/>
        <v>571</v>
      </c>
      <c r="S72" s="49">
        <f t="shared" si="14"/>
        <v>66.78362573099416</v>
      </c>
      <c r="T72" s="48">
        <f t="shared" si="2"/>
        <v>548</v>
      </c>
      <c r="U72" s="49">
        <f t="shared" si="6"/>
        <v>38.429172510518931</v>
      </c>
      <c r="V72" s="48">
        <f t="shared" si="3"/>
        <v>316</v>
      </c>
      <c r="W72" s="49">
        <f t="shared" si="7"/>
        <v>16.008105369807499</v>
      </c>
      <c r="X72" s="48">
        <f t="shared" si="8"/>
        <v>62</v>
      </c>
      <c r="Y72" s="49">
        <f t="shared" si="9"/>
        <v>2.7074235807860263</v>
      </c>
      <c r="Z72" s="50">
        <f t="shared" si="47"/>
        <v>5.726604792306686E-2</v>
      </c>
      <c r="AA72" s="50">
        <f t="shared" si="48"/>
        <v>6.7359108579104029E-2</v>
      </c>
      <c r="AB72" s="50">
        <f t="shared" si="49"/>
        <v>6.6613401431280195E-2</v>
      </c>
      <c r="AC72" s="50">
        <f t="shared" si="50"/>
        <v>8.4493513269928613E-2</v>
      </c>
      <c r="AD72" s="50">
        <f t="shared" si="51"/>
        <v>0.10586056248631275</v>
      </c>
      <c r="AE72" s="50">
        <f t="shared" si="51"/>
        <v>8.4016553048536807E-2</v>
      </c>
      <c r="AF72" s="50">
        <f t="shared" si="51"/>
        <v>8.3238402782270876E-2</v>
      </c>
      <c r="AG72" s="50">
        <f t="shared" si="51"/>
        <v>8.0562209130863247E-2</v>
      </c>
    </row>
    <row r="73" spans="2:33" x14ac:dyDescent="0.3">
      <c r="B73" s="32"/>
      <c r="C73" s="53" t="s">
        <v>81</v>
      </c>
      <c r="D73" s="7">
        <v>4657</v>
      </c>
      <c r="E73" s="7">
        <v>4765</v>
      </c>
      <c r="F73" s="7">
        <v>5562</v>
      </c>
      <c r="G73" s="7">
        <v>2049</v>
      </c>
      <c r="H73" s="7">
        <v>3506</v>
      </c>
      <c r="I73" s="7">
        <v>4342</v>
      </c>
      <c r="J73" s="7">
        <v>4861</v>
      </c>
      <c r="K73" s="7">
        <v>4177</v>
      </c>
      <c r="L73" s="41">
        <f t="shared" si="30"/>
        <v>108</v>
      </c>
      <c r="M73" s="42">
        <f t="shared" si="31"/>
        <v>2.3190895426240066</v>
      </c>
      <c r="N73" s="41">
        <f t="shared" si="32"/>
        <v>797</v>
      </c>
      <c r="O73" s="42">
        <f t="shared" si="46"/>
        <v>16.726128016789087</v>
      </c>
      <c r="P73" s="41">
        <f t="shared" si="4"/>
        <v>-3513</v>
      </c>
      <c r="Q73" s="42">
        <f t="shared" si="5"/>
        <v>-63.160733549083062</v>
      </c>
      <c r="R73" s="41">
        <f t="shared" si="1"/>
        <v>1457</v>
      </c>
      <c r="S73" s="42">
        <f t="shared" si="14"/>
        <v>71.107857491459242</v>
      </c>
      <c r="T73" s="41">
        <f t="shared" si="2"/>
        <v>836</v>
      </c>
      <c r="U73" s="42">
        <f t="shared" si="6"/>
        <v>23.844837421563035</v>
      </c>
      <c r="V73" s="41">
        <f t="shared" si="3"/>
        <v>519</v>
      </c>
      <c r="W73" s="42">
        <f t="shared" si="7"/>
        <v>11.953017042837402</v>
      </c>
      <c r="X73" s="41">
        <f t="shared" si="8"/>
        <v>-684</v>
      </c>
      <c r="Y73" s="42">
        <f t="shared" si="9"/>
        <v>-14.071178769800452</v>
      </c>
      <c r="Z73" s="35">
        <f t="shared" si="47"/>
        <v>0.1573380443526386</v>
      </c>
      <c r="AA73" s="35">
        <f t="shared" si="48"/>
        <v>0.15795578365129462</v>
      </c>
      <c r="AB73" s="35">
        <f t="shared" si="49"/>
        <v>0.17718973637531346</v>
      </c>
      <c r="AC73" s="35">
        <f t="shared" si="50"/>
        <v>0.20248796338021485</v>
      </c>
      <c r="AD73" s="35">
        <f t="shared" si="51"/>
        <v>0.2602714811199246</v>
      </c>
      <c r="AE73" s="35">
        <f t="shared" si="51"/>
        <v>0.18480236744516046</v>
      </c>
      <c r="AF73" s="35">
        <f t="shared" si="51"/>
        <v>0.17669077551293394</v>
      </c>
      <c r="AG73" s="35">
        <f t="shared" si="51"/>
        <v>0.14307327701514275</v>
      </c>
    </row>
    <row r="74" spans="2:33" x14ac:dyDescent="0.3">
      <c r="B74" s="32"/>
      <c r="C74" s="52" t="s">
        <v>82</v>
      </c>
      <c r="D74" s="47">
        <v>9985</v>
      </c>
      <c r="E74" s="47">
        <v>11117</v>
      </c>
      <c r="F74" s="47">
        <v>10979</v>
      </c>
      <c r="G74" s="47">
        <v>4283</v>
      </c>
      <c r="H74" s="47">
        <v>3690</v>
      </c>
      <c r="I74" s="47">
        <v>7727</v>
      </c>
      <c r="J74" s="47">
        <v>7207</v>
      </c>
      <c r="K74" s="47">
        <v>7309</v>
      </c>
      <c r="L74" s="48">
        <f t="shared" si="30"/>
        <v>1132</v>
      </c>
      <c r="M74" s="49">
        <f t="shared" si="31"/>
        <v>11.337005508262394</v>
      </c>
      <c r="N74" s="48">
        <f t="shared" si="32"/>
        <v>-138</v>
      </c>
      <c r="O74" s="49">
        <f t="shared" si="46"/>
        <v>-1.2413420886929927</v>
      </c>
      <c r="P74" s="48">
        <f t="shared" si="4"/>
        <v>-6696</v>
      </c>
      <c r="Q74" s="49">
        <f t="shared" si="5"/>
        <v>-60.989161125785593</v>
      </c>
      <c r="R74" s="48">
        <f t="shared" si="1"/>
        <v>-593</v>
      </c>
      <c r="S74" s="49">
        <f t="shared" si="14"/>
        <v>-13.845435442446883</v>
      </c>
      <c r="T74" s="48">
        <f t="shared" si="2"/>
        <v>4037</v>
      </c>
      <c r="U74" s="49">
        <f t="shared" si="6"/>
        <v>109.40379403794039</v>
      </c>
      <c r="V74" s="48">
        <f t="shared" si="3"/>
        <v>-520</v>
      </c>
      <c r="W74" s="49">
        <f t="shared" si="7"/>
        <v>-6.7296492817393556</v>
      </c>
      <c r="X74" s="48">
        <f t="shared" si="8"/>
        <v>102</v>
      </c>
      <c r="Y74" s="49">
        <f t="shared" si="9"/>
        <v>1.4152906896073263</v>
      </c>
      <c r="Z74" s="50">
        <f t="shared" si="47"/>
        <v>0.3373460109214293</v>
      </c>
      <c r="AA74" s="50">
        <f t="shared" si="48"/>
        <v>0.36851929629621039</v>
      </c>
      <c r="AB74" s="50">
        <f t="shared" si="49"/>
        <v>0.3497601790119681</v>
      </c>
      <c r="AC74" s="50">
        <f t="shared" si="50"/>
        <v>0.42325814892994645</v>
      </c>
      <c r="AD74" s="50">
        <f t="shared" si="51"/>
        <v>0.27393090853751334</v>
      </c>
      <c r="AE74" s="50">
        <f t="shared" si="51"/>
        <v>0.3288733056768206</v>
      </c>
      <c r="AF74" s="50">
        <f t="shared" si="51"/>
        <v>0.26196470255538262</v>
      </c>
      <c r="AG74" s="50">
        <f t="shared" si="51"/>
        <v>0.25035254529654738</v>
      </c>
    </row>
    <row r="75" spans="2:33" x14ac:dyDescent="0.3">
      <c r="B75" s="32"/>
      <c r="C75" s="53" t="s">
        <v>83</v>
      </c>
      <c r="D75" s="7">
        <v>25395</v>
      </c>
      <c r="E75" s="7">
        <v>28884</v>
      </c>
      <c r="F75" s="7">
        <v>27841</v>
      </c>
      <c r="G75" s="7">
        <v>10487</v>
      </c>
      <c r="H75" s="7">
        <v>21643</v>
      </c>
      <c r="I75" s="7">
        <v>29766</v>
      </c>
      <c r="J75" s="7">
        <v>29429</v>
      </c>
      <c r="K75" s="7">
        <v>26541</v>
      </c>
      <c r="L75" s="41">
        <f t="shared" si="30"/>
        <v>3489</v>
      </c>
      <c r="M75" s="42">
        <f t="shared" si="31"/>
        <v>13.738924985233314</v>
      </c>
      <c r="N75" s="41">
        <f t="shared" si="32"/>
        <v>-1043</v>
      </c>
      <c r="O75" s="42">
        <f t="shared" si="46"/>
        <v>-3.6109957069657943</v>
      </c>
      <c r="P75" s="41">
        <f t="shared" si="4"/>
        <v>-17354</v>
      </c>
      <c r="Q75" s="42">
        <f t="shared" si="5"/>
        <v>-62.332531159081924</v>
      </c>
      <c r="R75" s="41">
        <f t="shared" si="1"/>
        <v>11156</v>
      </c>
      <c r="S75" s="42">
        <f t="shared" si="14"/>
        <v>106.37932678554401</v>
      </c>
      <c r="T75" s="41">
        <f t="shared" si="2"/>
        <v>8123</v>
      </c>
      <c r="U75" s="42">
        <f t="shared" si="6"/>
        <v>37.531765466894605</v>
      </c>
      <c r="V75" s="41">
        <f t="shared" si="3"/>
        <v>-337</v>
      </c>
      <c r="W75" s="42">
        <f t="shared" si="7"/>
        <v>-1.1321642142041255</v>
      </c>
      <c r="X75" s="41">
        <f t="shared" si="8"/>
        <v>-2888</v>
      </c>
      <c r="Y75" s="42">
        <f t="shared" si="9"/>
        <v>-9.8134493186992433</v>
      </c>
      <c r="Z75" s="35">
        <f t="shared" si="47"/>
        <v>0.85797716047568318</v>
      </c>
      <c r="AA75" s="35">
        <f t="shared" si="48"/>
        <v>0.95748055718446889</v>
      </c>
      <c r="AB75" s="35">
        <f t="shared" si="49"/>
        <v>0.88693625502069451</v>
      </c>
      <c r="AC75" s="35">
        <f t="shared" si="50"/>
        <v>1.036354939955253</v>
      </c>
      <c r="AD75" s="35">
        <f t="shared" si="51"/>
        <v>1.6066901499938755</v>
      </c>
      <c r="AE75" s="35">
        <f t="shared" si="51"/>
        <v>1.2668879017440458</v>
      </c>
      <c r="AF75" s="35">
        <f t="shared" si="51"/>
        <v>1.0697043473709387</v>
      </c>
      <c r="AG75" s="35">
        <f t="shared" si="51"/>
        <v>0.90909931655707532</v>
      </c>
    </row>
    <row r="76" spans="2:33" s="32" customFormat="1" x14ac:dyDescent="0.3">
      <c r="C76" s="52" t="s">
        <v>84</v>
      </c>
      <c r="D76" s="47">
        <v>10058</v>
      </c>
      <c r="E76" s="47">
        <v>10673</v>
      </c>
      <c r="F76" s="47">
        <v>11283</v>
      </c>
      <c r="G76" s="47">
        <v>4564</v>
      </c>
      <c r="H76" s="47">
        <v>7609</v>
      </c>
      <c r="I76" s="47">
        <v>11868</v>
      </c>
      <c r="J76" s="47">
        <v>13794</v>
      </c>
      <c r="K76" s="47">
        <v>13146</v>
      </c>
      <c r="L76" s="48">
        <f t="shared" si="30"/>
        <v>615</v>
      </c>
      <c r="M76" s="49">
        <f t="shared" si="31"/>
        <v>6.114535692980712</v>
      </c>
      <c r="N76" s="48">
        <f t="shared" si="32"/>
        <v>610</v>
      </c>
      <c r="O76" s="49">
        <f t="shared" si="46"/>
        <v>5.715356507073925</v>
      </c>
      <c r="P76" s="48">
        <f t="shared" si="4"/>
        <v>-6719</v>
      </c>
      <c r="Q76" s="49">
        <f t="shared" si="5"/>
        <v>-59.549765133386515</v>
      </c>
      <c r="R76" s="48">
        <f t="shared" si="1"/>
        <v>3045</v>
      </c>
      <c r="S76" s="49">
        <f t="shared" si="14"/>
        <v>66.717791411042953</v>
      </c>
      <c r="T76" s="48">
        <f t="shared" si="2"/>
        <v>4259</v>
      </c>
      <c r="U76" s="49">
        <f t="shared" si="6"/>
        <v>55.973189643842815</v>
      </c>
      <c r="V76" s="48">
        <f t="shared" si="3"/>
        <v>1926</v>
      </c>
      <c r="W76" s="49">
        <f t="shared" si="7"/>
        <v>16.228513650151669</v>
      </c>
      <c r="X76" s="48">
        <f t="shared" si="8"/>
        <v>-648</v>
      </c>
      <c r="Y76" s="49">
        <f t="shared" si="9"/>
        <v>-4.6976946498477599</v>
      </c>
      <c r="Z76" s="50">
        <f t="shared" si="47"/>
        <v>0.33981233628920737</v>
      </c>
      <c r="AA76" s="50">
        <f t="shared" si="48"/>
        <v>0.35380106587833526</v>
      </c>
      <c r="AB76" s="50">
        <f t="shared" si="49"/>
        <v>0.35944476726405283</v>
      </c>
      <c r="AC76" s="50">
        <f t="shared" si="50"/>
        <v>0.45102736206310429</v>
      </c>
      <c r="AD76" s="50">
        <f t="shared" si="51"/>
        <v>0.56486186532843874</v>
      </c>
      <c r="AE76" s="50">
        <f t="shared" si="51"/>
        <v>0.50512079613983518</v>
      </c>
      <c r="AF76" s="50">
        <f t="shared" si="51"/>
        <v>0.50139324365879667</v>
      </c>
      <c r="AG76" s="50">
        <f t="shared" si="51"/>
        <v>0.45028520460643207</v>
      </c>
    </row>
    <row r="77" spans="2:33" ht="6" customHeight="1" x14ac:dyDescent="0.3">
      <c r="B77" s="32"/>
      <c r="C77" s="51"/>
      <c r="D77" s="6"/>
      <c r="E77" s="6"/>
      <c r="F77" s="6"/>
      <c r="G77" s="6"/>
      <c r="H77" s="6"/>
      <c r="I77" s="6"/>
      <c r="J77" s="6"/>
      <c r="K77" s="6"/>
      <c r="L77" s="41"/>
      <c r="M77" s="42"/>
      <c r="N77" s="41"/>
      <c r="O77" s="42"/>
      <c r="P77" s="41"/>
      <c r="Q77" s="42"/>
      <c r="R77" s="41">
        <f t="shared" si="1"/>
        <v>0</v>
      </c>
      <c r="S77" s="42"/>
      <c r="T77" s="41">
        <f t="shared" si="2"/>
        <v>0</v>
      </c>
      <c r="U77" s="42"/>
      <c r="V77" s="41"/>
      <c r="W77" s="42"/>
      <c r="X77" s="41"/>
      <c r="Y77" s="42"/>
      <c r="Z77" s="35"/>
      <c r="AA77" s="35"/>
      <c r="AB77" s="35"/>
      <c r="AC77" s="35"/>
      <c r="AD77" s="35"/>
      <c r="AE77" s="35"/>
      <c r="AF77" s="35"/>
      <c r="AG77" s="35"/>
    </row>
    <row r="78" spans="2:33" ht="16.2" x14ac:dyDescent="0.3">
      <c r="B78" s="29" t="s">
        <v>85</v>
      </c>
      <c r="C78" s="51"/>
      <c r="D78" s="8">
        <v>59671</v>
      </c>
      <c r="E78" s="8">
        <v>60778</v>
      </c>
      <c r="F78" s="8">
        <v>64143</v>
      </c>
      <c r="G78" s="8">
        <v>15095</v>
      </c>
      <c r="H78" s="8">
        <v>15352</v>
      </c>
      <c r="I78" s="8">
        <v>33841</v>
      </c>
      <c r="J78" s="8">
        <v>51404</v>
      </c>
      <c r="K78" s="8">
        <v>61079</v>
      </c>
      <c r="L78" s="43">
        <f t="shared" ref="L78" si="52">E78-D78</f>
        <v>1107</v>
      </c>
      <c r="M78" s="39">
        <f t="shared" ref="M78" si="53">(E78-D78)/D78*100</f>
        <v>1.8551725293693755</v>
      </c>
      <c r="N78" s="43">
        <f t="shared" ref="N78" si="54">F78-E78</f>
        <v>3365</v>
      </c>
      <c r="O78" s="39">
        <f>(F78-E78)/E78*100</f>
        <v>5.5365428279969731</v>
      </c>
      <c r="P78" s="43">
        <f t="shared" ref="P78" si="55">G78-F78</f>
        <v>-49048</v>
      </c>
      <c r="Q78" s="39">
        <f t="shared" ref="Q78" si="56">(G78-F78)/F78*100</f>
        <v>-76.466644840434654</v>
      </c>
      <c r="R78" s="43">
        <f t="shared" ref="R78" si="57">H78-G78</f>
        <v>257</v>
      </c>
      <c r="S78" s="39">
        <f t="shared" ref="S78" si="58">(H78-G78)/G78*100</f>
        <v>1.702550513415038</v>
      </c>
      <c r="T78" s="43">
        <f t="shared" ref="T78" si="59">I78-H78</f>
        <v>18489</v>
      </c>
      <c r="U78" s="39">
        <f t="shared" ref="U78" si="60">(I78-H78)/H78*100</f>
        <v>120.43381969775926</v>
      </c>
      <c r="V78" s="43">
        <f t="shared" ref="V78" si="61">J78-I78</f>
        <v>17563</v>
      </c>
      <c r="W78" s="39">
        <f t="shared" ref="W78" si="62">(J78-I78)/I78*100</f>
        <v>51.898584557193942</v>
      </c>
      <c r="X78" s="43">
        <f t="shared" ref="X78" si="63">K78-J78</f>
        <v>9675</v>
      </c>
      <c r="Y78" s="39">
        <f t="shared" ref="Y78" si="64">(K78-J78)/J78*100</f>
        <v>18.821492490856741</v>
      </c>
      <c r="Z78" s="34">
        <f t="shared" ref="Z78" si="65">D78/D$12*100</f>
        <v>2.0160013838450284</v>
      </c>
      <c r="AA78" s="34">
        <f t="shared" ref="AA78" si="66">E78/E$12*100</f>
        <v>2.0147401088684962</v>
      </c>
      <c r="AB78" s="34">
        <f t="shared" ref="AB78" si="67">F78/F$12*100</f>
        <v>2.0434162639916811</v>
      </c>
      <c r="AC78" s="34">
        <f>G78/G$12*100</f>
        <v>1.4917305062100261</v>
      </c>
      <c r="AD78" s="34">
        <f t="shared" ref="AD78:AG78" si="68">H78/H$12*100</f>
        <v>1.1396713571457737</v>
      </c>
      <c r="AE78" s="34">
        <f t="shared" si="68"/>
        <v>1.4403263281233707</v>
      </c>
      <c r="AF78" s="34">
        <f t="shared" si="68"/>
        <v>1.8684658762532103</v>
      </c>
      <c r="AG78" s="34">
        <f t="shared" si="68"/>
        <v>2.092116994687073</v>
      </c>
    </row>
    <row r="79" spans="2:33" ht="6" customHeight="1" thickBot="1" x14ac:dyDescent="0.35">
      <c r="B79" s="36"/>
      <c r="C79" s="37"/>
      <c r="D79" s="10"/>
      <c r="E79" s="10"/>
      <c r="F79" s="38"/>
      <c r="G79" s="38"/>
      <c r="H79" s="38"/>
      <c r="I79" s="38"/>
      <c r="J79" s="38"/>
      <c r="K79" s="38"/>
      <c r="L79" s="44"/>
      <c r="M79" s="45"/>
      <c r="N79" s="44"/>
      <c r="O79" s="45"/>
      <c r="P79" s="44"/>
      <c r="Q79" s="45"/>
      <c r="R79" s="44"/>
      <c r="S79" s="45"/>
      <c r="T79" s="44"/>
      <c r="U79" s="45"/>
      <c r="V79" s="44"/>
      <c r="W79" s="45"/>
      <c r="X79" s="44"/>
      <c r="Y79" s="45"/>
      <c r="Z79" s="46"/>
      <c r="AA79" s="46"/>
      <c r="AB79" s="46"/>
      <c r="AC79" s="46"/>
      <c r="AD79" s="46"/>
      <c r="AE79" s="46"/>
      <c r="AF79" s="46"/>
      <c r="AG79" s="46"/>
    </row>
    <row r="80" spans="2:33" x14ac:dyDescent="0.3">
      <c r="B80" s="32"/>
      <c r="C80" s="55" t="s">
        <v>86</v>
      </c>
    </row>
    <row r="81" spans="2:3" x14ac:dyDescent="0.3">
      <c r="B81" s="32"/>
      <c r="C81" s="55" t="s">
        <v>87</v>
      </c>
    </row>
    <row r="82" spans="2:3" ht="10.5" customHeight="1" x14ac:dyDescent="0.3"/>
    <row r="83" spans="2:3" x14ac:dyDescent="0.3">
      <c r="B83" s="32" t="s">
        <v>11</v>
      </c>
    </row>
  </sheetData>
  <mergeCells count="27">
    <mergeCell ref="AG9:AG10"/>
    <mergeCell ref="Z8:AG8"/>
    <mergeCell ref="AD9:AD10"/>
    <mergeCell ref="B8:C10"/>
    <mergeCell ref="D9:D10"/>
    <mergeCell ref="E9:E10"/>
    <mergeCell ref="F9:F10"/>
    <mergeCell ref="I9:I10"/>
    <mergeCell ref="G9:G10"/>
    <mergeCell ref="H9:H10"/>
    <mergeCell ref="D8:K8"/>
    <mergeCell ref="K9:K10"/>
    <mergeCell ref="X9:Y9"/>
    <mergeCell ref="L8:Y8"/>
    <mergeCell ref="AF9:AF10"/>
    <mergeCell ref="J9:J10"/>
    <mergeCell ref="AE9:AE10"/>
    <mergeCell ref="L9:M9"/>
    <mergeCell ref="N9:O9"/>
    <mergeCell ref="P9:Q9"/>
    <mergeCell ref="T9:U9"/>
    <mergeCell ref="R9:S9"/>
    <mergeCell ref="AC9:AC10"/>
    <mergeCell ref="Z9:Z10"/>
    <mergeCell ref="AA9:AA10"/>
    <mergeCell ref="AB9:AB10"/>
    <mergeCell ref="V9:W9"/>
  </mergeCells>
  <printOptions horizontalCentered="1" verticalCentered="1"/>
  <pageMargins left="0.19685039370078741" right="0.19685039370078741" top="0.39370078740157483" bottom="0.39370078740157483" header="0" footer="0"/>
  <pageSetup paperSize="9" scale="52" orientation="landscape" r:id="rId1"/>
  <headerFooter alignWithMargins="0"/>
  <rowBreaks count="1" manualBreakCount="1">
    <brk id="41" min="1" max="3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5E9E3-F52D-48D3-AB50-A78937AAD1C8}">
  <sheetPr>
    <pageSetUpPr autoPageBreaks="0"/>
  </sheetPr>
  <dimension ref="B2:AG83"/>
  <sheetViews>
    <sheetView zoomScaleNormal="100" workbookViewId="0"/>
  </sheetViews>
  <sheetFormatPr baseColWidth="10" defaultColWidth="11.44140625" defaultRowHeight="14.4" x14ac:dyDescent="0.3"/>
  <cols>
    <col min="1" max="1" width="5.6640625" style="1" customWidth="1"/>
    <col min="2" max="2" width="1.6640625" style="1" customWidth="1"/>
    <col min="3" max="3" width="18" style="1" customWidth="1"/>
    <col min="4" max="11" width="10.88671875" style="1" customWidth="1"/>
    <col min="12" max="12" width="9" style="1" customWidth="1"/>
    <col min="13" max="13" width="8.33203125" style="2" customWidth="1"/>
    <col min="14" max="14" width="9" style="1" customWidth="1"/>
    <col min="15" max="15" width="8.33203125" style="1" customWidth="1"/>
    <col min="16" max="16" width="9" style="1" customWidth="1"/>
    <col min="17" max="17" width="8.33203125" style="1" customWidth="1"/>
    <col min="18" max="18" width="9.5546875" style="1" bestFit="1" customWidth="1"/>
    <col min="19" max="19" width="8.33203125" style="1" customWidth="1"/>
    <col min="20" max="20" width="9" style="1" customWidth="1"/>
    <col min="21" max="21" width="8.33203125" style="1" customWidth="1"/>
    <col min="22" max="22" width="9" style="1" customWidth="1"/>
    <col min="23" max="23" width="8.33203125" style="1" customWidth="1"/>
    <col min="24" max="24" width="9" style="1" customWidth="1"/>
    <col min="25" max="25" width="8.33203125" style="1" customWidth="1"/>
    <col min="26" max="31" width="6.33203125" style="1" customWidth="1"/>
    <col min="32" max="33" width="6" style="1" bestFit="1" customWidth="1"/>
    <col min="34" max="16384" width="11.44140625" style="1"/>
  </cols>
  <sheetData>
    <row r="2" spans="2:33" x14ac:dyDescent="0.3">
      <c r="C2" s="28"/>
    </row>
    <row r="3" spans="2:33" x14ac:dyDescent="0.3">
      <c r="B3" s="28" t="s">
        <v>88</v>
      </c>
      <c r="C3" s="29"/>
    </row>
    <row r="4" spans="2:33" x14ac:dyDescent="0.3">
      <c r="B4" s="28" t="s">
        <v>15</v>
      </c>
      <c r="C4" s="29"/>
    </row>
    <row r="5" spans="2:33" x14ac:dyDescent="0.3">
      <c r="B5" s="28" t="s">
        <v>96</v>
      </c>
    </row>
    <row r="6" spans="2:33" ht="15.75" customHeight="1" x14ac:dyDescent="0.3">
      <c r="B6" s="58" t="s">
        <v>105</v>
      </c>
      <c r="D6" s="30"/>
      <c r="E6" s="30"/>
      <c r="F6" s="30"/>
      <c r="G6" s="30"/>
      <c r="H6" s="30"/>
      <c r="I6" s="30"/>
      <c r="J6" s="30"/>
      <c r="K6" s="30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spans="2:33" ht="15" thickBot="1" x14ac:dyDescent="0.35"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61"/>
      <c r="AA7" s="61"/>
      <c r="AB7" s="61"/>
      <c r="AC7" s="61"/>
      <c r="AD7" s="61"/>
      <c r="AE7" s="61"/>
      <c r="AF7" s="61"/>
      <c r="AG7" s="61"/>
    </row>
    <row r="8" spans="2:33" x14ac:dyDescent="0.3">
      <c r="B8" s="82" t="s">
        <v>17</v>
      </c>
      <c r="C8" s="82"/>
      <c r="D8" s="87" t="s">
        <v>5</v>
      </c>
      <c r="E8" s="87"/>
      <c r="F8" s="87"/>
      <c r="G8" s="87"/>
      <c r="H8" s="87"/>
      <c r="I8" s="87"/>
      <c r="J8" s="87"/>
      <c r="K8" s="88"/>
      <c r="L8" s="89" t="s">
        <v>18</v>
      </c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81" t="s">
        <v>19</v>
      </c>
      <c r="AA8" s="81"/>
      <c r="AB8" s="81"/>
      <c r="AC8" s="81"/>
      <c r="AD8" s="81"/>
      <c r="AE8" s="81"/>
      <c r="AF8" s="81"/>
      <c r="AG8" s="81"/>
    </row>
    <row r="9" spans="2:33" ht="15" customHeight="1" x14ac:dyDescent="0.3">
      <c r="B9" s="83"/>
      <c r="C9" s="83"/>
      <c r="D9" s="85">
        <v>2017</v>
      </c>
      <c r="E9" s="85">
        <v>2018</v>
      </c>
      <c r="F9" s="85">
        <v>2019</v>
      </c>
      <c r="G9" s="85">
        <v>2020</v>
      </c>
      <c r="H9" s="85">
        <v>2021</v>
      </c>
      <c r="I9" s="85">
        <v>2022</v>
      </c>
      <c r="J9" s="85">
        <v>2023</v>
      </c>
      <c r="K9" s="85">
        <v>2024</v>
      </c>
      <c r="L9" s="80" t="s">
        <v>20</v>
      </c>
      <c r="M9" s="80"/>
      <c r="N9" s="80" t="s">
        <v>21</v>
      </c>
      <c r="O9" s="80"/>
      <c r="P9" s="80" t="s">
        <v>22</v>
      </c>
      <c r="Q9" s="80"/>
      <c r="R9" s="80" t="s">
        <v>23</v>
      </c>
      <c r="S9" s="80"/>
      <c r="T9" s="80" t="s">
        <v>24</v>
      </c>
      <c r="U9" s="80"/>
      <c r="V9" s="80" t="s">
        <v>95</v>
      </c>
      <c r="W9" s="80"/>
      <c r="X9" s="80" t="s">
        <v>106</v>
      </c>
      <c r="Y9" s="80"/>
      <c r="Z9" s="79">
        <v>2017</v>
      </c>
      <c r="AA9" s="79">
        <v>2018</v>
      </c>
      <c r="AB9" s="79">
        <v>2019</v>
      </c>
      <c r="AC9" s="79">
        <v>2020</v>
      </c>
      <c r="AD9" s="79">
        <v>2021</v>
      </c>
      <c r="AE9" s="79">
        <v>2022</v>
      </c>
      <c r="AF9" s="79">
        <v>2023</v>
      </c>
      <c r="AG9" s="79">
        <v>2024</v>
      </c>
    </row>
    <row r="10" spans="2:33" x14ac:dyDescent="0.3">
      <c r="B10" s="84"/>
      <c r="C10" s="84"/>
      <c r="D10" s="86"/>
      <c r="E10" s="86"/>
      <c r="F10" s="86"/>
      <c r="G10" s="86"/>
      <c r="H10" s="86"/>
      <c r="I10" s="86"/>
      <c r="J10" s="86"/>
      <c r="K10" s="86"/>
      <c r="L10" s="31" t="s">
        <v>8</v>
      </c>
      <c r="M10" s="3" t="s">
        <v>9</v>
      </c>
      <c r="N10" s="31" t="s">
        <v>8</v>
      </c>
      <c r="O10" s="3" t="s">
        <v>9</v>
      </c>
      <c r="P10" s="31" t="s">
        <v>8</v>
      </c>
      <c r="Q10" s="3" t="s">
        <v>9</v>
      </c>
      <c r="R10" s="31" t="s">
        <v>8</v>
      </c>
      <c r="S10" s="3" t="s">
        <v>9</v>
      </c>
      <c r="T10" s="31" t="s">
        <v>8</v>
      </c>
      <c r="U10" s="3" t="s">
        <v>9</v>
      </c>
      <c r="V10" s="31" t="s">
        <v>8</v>
      </c>
      <c r="W10" s="3" t="s">
        <v>9</v>
      </c>
      <c r="X10" s="31" t="s">
        <v>8</v>
      </c>
      <c r="Y10" s="3" t="s">
        <v>9</v>
      </c>
      <c r="Z10" s="79"/>
      <c r="AA10" s="79"/>
      <c r="AB10" s="79"/>
      <c r="AC10" s="79"/>
      <c r="AD10" s="79"/>
      <c r="AE10" s="79"/>
      <c r="AF10" s="79"/>
      <c r="AG10" s="79"/>
    </row>
    <row r="11" spans="2:33" s="32" customFormat="1" ht="7.5" customHeight="1" x14ac:dyDescent="0.3">
      <c r="C11" s="32" t="s">
        <v>4</v>
      </c>
      <c r="D11" s="33"/>
      <c r="E11" s="33"/>
      <c r="F11" s="33"/>
      <c r="G11" s="33"/>
      <c r="H11" s="33"/>
      <c r="I11" s="33"/>
      <c r="J11" s="33"/>
      <c r="K11" s="33"/>
      <c r="L11" s="40"/>
      <c r="M11" s="39"/>
      <c r="N11" s="40"/>
      <c r="O11" s="39"/>
      <c r="P11" s="40"/>
      <c r="Q11" s="39"/>
      <c r="R11" s="40"/>
      <c r="S11" s="39"/>
      <c r="T11" s="40"/>
      <c r="U11" s="39"/>
      <c r="V11" s="40"/>
      <c r="W11" s="39"/>
      <c r="X11" s="40"/>
      <c r="Y11" s="39"/>
    </row>
    <row r="12" spans="2:33" ht="15.6" x14ac:dyDescent="0.3">
      <c r="B12" s="28" t="s">
        <v>25</v>
      </c>
      <c r="C12" s="51"/>
      <c r="D12" s="54">
        <v>2189234</v>
      </c>
      <c r="E12" s="54">
        <v>2314888</v>
      </c>
      <c r="F12" s="54">
        <v>2418300</v>
      </c>
      <c r="G12" s="54">
        <v>789833</v>
      </c>
      <c r="H12" s="54">
        <v>1270483</v>
      </c>
      <c r="I12" s="54">
        <v>2117960</v>
      </c>
      <c r="J12" s="54">
        <v>2471150</v>
      </c>
      <c r="K12" s="54">
        <v>2661488</v>
      </c>
      <c r="L12" s="40">
        <f>E12-D12</f>
        <v>125654</v>
      </c>
      <c r="M12" s="39">
        <f>(E12-D12)/D12*100</f>
        <v>5.7396331319539158</v>
      </c>
      <c r="N12" s="40">
        <f>F12-E12</f>
        <v>103412</v>
      </c>
      <c r="O12" s="39">
        <f>(F12-E12)/E12*100</f>
        <v>4.4672571631975284</v>
      </c>
      <c r="P12" s="40">
        <f>G12-F12</f>
        <v>-1628467</v>
      </c>
      <c r="Q12" s="39">
        <f>(G12-F12)/F12*100</f>
        <v>-67.339329280899804</v>
      </c>
      <c r="R12" s="40">
        <f>H12-G12</f>
        <v>480650</v>
      </c>
      <c r="S12" s="39">
        <f>(H12-G12)/G12*100</f>
        <v>60.854636359838089</v>
      </c>
      <c r="T12" s="40">
        <f>I12-H12</f>
        <v>847477</v>
      </c>
      <c r="U12" s="39">
        <f>(I12-H12)/H12*100</f>
        <v>66.705103492136459</v>
      </c>
      <c r="V12" s="40">
        <f>J12-I12</f>
        <v>353190</v>
      </c>
      <c r="W12" s="39">
        <f>(J12-I12)/I12*100</f>
        <v>16.675952331488791</v>
      </c>
      <c r="X12" s="40">
        <f>K12-J12</f>
        <v>190338</v>
      </c>
      <c r="Y12" s="39">
        <f>(K12-J12)/J12*100</f>
        <v>7.7024057624992412</v>
      </c>
      <c r="Z12" s="34">
        <f t="shared" ref="Z12:AF12" si="0">D12/D$12*100</f>
        <v>100</v>
      </c>
      <c r="AA12" s="34">
        <f t="shared" si="0"/>
        <v>100</v>
      </c>
      <c r="AB12" s="34">
        <f t="shared" si="0"/>
        <v>100</v>
      </c>
      <c r="AC12" s="34">
        <f t="shared" si="0"/>
        <v>100</v>
      </c>
      <c r="AD12" s="34">
        <f t="shared" si="0"/>
        <v>100</v>
      </c>
      <c r="AE12" s="34">
        <f t="shared" si="0"/>
        <v>100</v>
      </c>
      <c r="AF12" s="34">
        <f t="shared" si="0"/>
        <v>100</v>
      </c>
      <c r="AG12" s="34">
        <f>K12/K$12*100</f>
        <v>100</v>
      </c>
    </row>
    <row r="13" spans="2:33" ht="7.5" customHeight="1" x14ac:dyDescent="0.3">
      <c r="B13" s="28"/>
      <c r="C13" s="51"/>
      <c r="D13" s="6"/>
      <c r="E13" s="6"/>
      <c r="F13" s="6"/>
      <c r="G13" s="6"/>
      <c r="H13" s="6">
        <v>0</v>
      </c>
      <c r="I13" s="6">
        <v>0</v>
      </c>
      <c r="J13" s="6">
        <v>0</v>
      </c>
      <c r="K13" s="6">
        <v>0</v>
      </c>
      <c r="L13" s="41"/>
      <c r="M13" s="42"/>
      <c r="N13" s="41"/>
      <c r="O13" s="42"/>
      <c r="P13" s="41"/>
      <c r="Q13" s="42"/>
      <c r="R13" s="41">
        <f t="shared" ref="R13:R77" si="1">H13-G13</f>
        <v>0</v>
      </c>
      <c r="S13" s="42"/>
      <c r="T13" s="41">
        <f t="shared" ref="T13:T77" si="2">I13-H13</f>
        <v>0</v>
      </c>
      <c r="U13" s="42"/>
      <c r="V13" s="41">
        <f t="shared" ref="V13:V76" si="3">J13-I13</f>
        <v>0</v>
      </c>
      <c r="W13" s="42"/>
      <c r="X13" s="41"/>
      <c r="Y13" s="42"/>
      <c r="Z13" s="34"/>
      <c r="AA13" s="34"/>
      <c r="AB13" s="34"/>
      <c r="AC13" s="34"/>
      <c r="AD13" s="34"/>
      <c r="AE13" s="34"/>
      <c r="AF13" s="34"/>
      <c r="AG13" s="34"/>
    </row>
    <row r="14" spans="2:33" x14ac:dyDescent="0.3">
      <c r="B14" s="28" t="s">
        <v>26</v>
      </c>
      <c r="C14" s="51"/>
      <c r="D14" s="6">
        <v>1420770</v>
      </c>
      <c r="E14" s="6">
        <v>1512455</v>
      </c>
      <c r="F14" s="6">
        <v>1592888</v>
      </c>
      <c r="G14" s="6">
        <v>547466</v>
      </c>
      <c r="H14" s="6">
        <v>937802</v>
      </c>
      <c r="I14" s="6">
        <v>1480603</v>
      </c>
      <c r="J14" s="6">
        <v>1756578</v>
      </c>
      <c r="K14" s="6">
        <v>1936937</v>
      </c>
      <c r="L14" s="40">
        <f>E14-D14</f>
        <v>91685</v>
      </c>
      <c r="M14" s="39">
        <f>(E14-D14)/D14*100</f>
        <v>6.4531908753703977</v>
      </c>
      <c r="N14" s="40">
        <f>F14-E14</f>
        <v>80433</v>
      </c>
      <c r="O14" s="39">
        <f>(F14-E14)/E14*100</f>
        <v>5.3180425202733304</v>
      </c>
      <c r="P14" s="40">
        <f t="shared" ref="P14:P76" si="4">G14-F14</f>
        <v>-1045422</v>
      </c>
      <c r="Q14" s="39">
        <f t="shared" ref="Q14:Q76" si="5">(G14-F14)/F14*100</f>
        <v>-65.630603030470439</v>
      </c>
      <c r="R14" s="40">
        <f>H14-G14</f>
        <v>390336</v>
      </c>
      <c r="S14" s="39">
        <f>(H14-G14)/G14*100</f>
        <v>71.298674255570205</v>
      </c>
      <c r="T14" s="40">
        <f t="shared" si="2"/>
        <v>542801</v>
      </c>
      <c r="U14" s="39">
        <f t="shared" ref="U14:U76" si="6">(I14-H14)/H14*100</f>
        <v>57.88012821469777</v>
      </c>
      <c r="V14" s="40">
        <f t="shared" si="3"/>
        <v>275975</v>
      </c>
      <c r="W14" s="39">
        <f t="shared" ref="W14:W76" si="7">(J14-I14)/I14*100</f>
        <v>18.639365177566166</v>
      </c>
      <c r="X14" s="40">
        <f t="shared" ref="X14:X76" si="8">K14-J14</f>
        <v>180359</v>
      </c>
      <c r="Y14" s="39">
        <f t="shared" ref="Y14:Y76" si="9">(K14-J14)/J14*100</f>
        <v>10.267634002019836</v>
      </c>
      <c r="Z14" s="34">
        <f t="shared" ref="Z14:AA17" si="10">D14/D$12*100</f>
        <v>64.898041963536102</v>
      </c>
      <c r="AA14" s="34">
        <f>E14/E$12*100</f>
        <v>65.335990337329491</v>
      </c>
      <c r="AB14" s="34">
        <f t="shared" ref="AB14:AG17" si="11">F14/F$12*100</f>
        <v>65.868089153537611</v>
      </c>
      <c r="AC14" s="34">
        <f t="shared" si="11"/>
        <v>69.31414615494667</v>
      </c>
      <c r="AD14" s="34">
        <f>H14/H$12*100</f>
        <v>73.814604367000584</v>
      </c>
      <c r="AE14" s="34">
        <f>I14/I$12*100</f>
        <v>69.907033182874088</v>
      </c>
      <c r="AF14" s="34">
        <f>J14/J$12*100</f>
        <v>71.083422697934168</v>
      </c>
      <c r="AG14" s="34">
        <f>K14/K$12*100</f>
        <v>72.776469403581757</v>
      </c>
    </row>
    <row r="15" spans="2:33" x14ac:dyDescent="0.3">
      <c r="B15" s="33"/>
      <c r="C15" s="52" t="s">
        <v>27</v>
      </c>
      <c r="D15" s="47">
        <v>182662</v>
      </c>
      <c r="E15" s="47">
        <v>200320</v>
      </c>
      <c r="F15" s="47">
        <v>218982</v>
      </c>
      <c r="G15" s="47">
        <v>107964</v>
      </c>
      <c r="H15" s="47">
        <v>49917</v>
      </c>
      <c r="I15" s="47">
        <v>171033</v>
      </c>
      <c r="J15" s="47">
        <v>242970</v>
      </c>
      <c r="K15" s="47">
        <v>257395</v>
      </c>
      <c r="L15" s="48">
        <f>E15-D15</f>
        <v>17658</v>
      </c>
      <c r="M15" s="49">
        <f>(E15-D15)/D15*100</f>
        <v>9.6670352892227172</v>
      </c>
      <c r="N15" s="48">
        <f>F15-E15</f>
        <v>18662</v>
      </c>
      <c r="O15" s="49">
        <f>(F15-E15)/E15*100</f>
        <v>9.3160942492012779</v>
      </c>
      <c r="P15" s="48">
        <f t="shared" si="4"/>
        <v>-111018</v>
      </c>
      <c r="Q15" s="49">
        <f t="shared" si="5"/>
        <v>-50.697317587746937</v>
      </c>
      <c r="R15" s="48">
        <f t="shared" si="1"/>
        <v>-58047</v>
      </c>
      <c r="S15" s="49">
        <f>(H15-G15)/G15*100</f>
        <v>-53.765143936867844</v>
      </c>
      <c r="T15" s="48">
        <f t="shared" si="2"/>
        <v>121116</v>
      </c>
      <c r="U15" s="49">
        <f t="shared" si="6"/>
        <v>242.63477372438248</v>
      </c>
      <c r="V15" s="48">
        <f t="shared" si="3"/>
        <v>71937</v>
      </c>
      <c r="W15" s="49">
        <f t="shared" si="7"/>
        <v>42.060304151830344</v>
      </c>
      <c r="X15" s="48">
        <f t="shared" si="8"/>
        <v>14425</v>
      </c>
      <c r="Y15" s="49">
        <f t="shared" si="9"/>
        <v>5.9369469481829027</v>
      </c>
      <c r="Z15" s="50">
        <f t="shared" si="10"/>
        <v>8.3436489658026503</v>
      </c>
      <c r="AA15" s="50">
        <f t="shared" si="10"/>
        <v>8.6535504093502578</v>
      </c>
      <c r="AB15" s="50">
        <f t="shared" si="11"/>
        <v>9.0552040689740725</v>
      </c>
      <c r="AC15" s="50">
        <f t="shared" si="11"/>
        <v>13.669218682936773</v>
      </c>
      <c r="AD15" s="50">
        <f t="shared" si="11"/>
        <v>3.9289781917585676</v>
      </c>
      <c r="AE15" s="50">
        <f t="shared" si="11"/>
        <v>8.0753649738427544</v>
      </c>
      <c r="AF15" s="50">
        <f t="shared" si="11"/>
        <v>9.8322643303724995</v>
      </c>
      <c r="AG15" s="50">
        <f t="shared" si="11"/>
        <v>9.6710937640898624</v>
      </c>
    </row>
    <row r="16" spans="2:33" x14ac:dyDescent="0.3">
      <c r="B16" s="33"/>
      <c r="C16" s="53" t="s">
        <v>28</v>
      </c>
      <c r="D16" s="7">
        <v>1137006</v>
      </c>
      <c r="E16" s="7">
        <v>1217511</v>
      </c>
      <c r="F16" s="7">
        <v>1283112</v>
      </c>
      <c r="G16" s="7">
        <v>419978</v>
      </c>
      <c r="H16" s="7">
        <v>852182</v>
      </c>
      <c r="I16" s="7">
        <v>1252469</v>
      </c>
      <c r="J16" s="7">
        <v>1431644</v>
      </c>
      <c r="K16" s="7">
        <v>1587138</v>
      </c>
      <c r="L16" s="41">
        <f>E16-D16</f>
        <v>80505</v>
      </c>
      <c r="M16" s="42">
        <f>(E16-D16)/D16*100</f>
        <v>7.0804375702502895</v>
      </c>
      <c r="N16" s="41">
        <f>F16-E16</f>
        <v>65601</v>
      </c>
      <c r="O16" s="42">
        <f>(F16-E16)/E16*100</f>
        <v>5.3881238033989014</v>
      </c>
      <c r="P16" s="41">
        <f t="shared" si="4"/>
        <v>-863134</v>
      </c>
      <c r="Q16" s="42">
        <f t="shared" si="5"/>
        <v>-67.268796488537248</v>
      </c>
      <c r="R16" s="41">
        <f t="shared" si="1"/>
        <v>432204</v>
      </c>
      <c r="S16" s="42">
        <f t="shared" ref="S16:S76" si="12">(H16-G16)/G16*100</f>
        <v>102.91110486739781</v>
      </c>
      <c r="T16" s="41">
        <f t="shared" si="2"/>
        <v>400287</v>
      </c>
      <c r="U16" s="42">
        <f t="shared" si="6"/>
        <v>46.972008326859758</v>
      </c>
      <c r="V16" s="41">
        <f t="shared" si="3"/>
        <v>179175</v>
      </c>
      <c r="W16" s="42">
        <f t="shared" si="7"/>
        <v>14.305743295842053</v>
      </c>
      <c r="X16" s="41">
        <f t="shared" si="8"/>
        <v>155494</v>
      </c>
      <c r="Y16" s="42">
        <f t="shared" si="9"/>
        <v>10.861219688693557</v>
      </c>
      <c r="Z16" s="35">
        <f t="shared" si="10"/>
        <v>51.936248020997297</v>
      </c>
      <c r="AA16" s="35">
        <f t="shared" si="10"/>
        <v>52.594812362412348</v>
      </c>
      <c r="AB16" s="35">
        <f t="shared" si="11"/>
        <v>53.058429475251209</v>
      </c>
      <c r="AC16" s="35">
        <f t="shared" si="11"/>
        <v>53.173012522900407</v>
      </c>
      <c r="AD16" s="35">
        <f t="shared" si="11"/>
        <v>67.075435090434112</v>
      </c>
      <c r="AE16" s="35">
        <f t="shared" si="11"/>
        <v>59.135630512379834</v>
      </c>
      <c r="AF16" s="35">
        <f t="shared" si="11"/>
        <v>57.934322076765874</v>
      </c>
      <c r="AG16" s="35">
        <f t="shared" si="11"/>
        <v>59.633483224421823</v>
      </c>
    </row>
    <row r="17" spans="2:33" x14ac:dyDescent="0.3">
      <c r="B17" s="33"/>
      <c r="C17" s="52" t="s">
        <v>29</v>
      </c>
      <c r="D17" s="47">
        <v>101102</v>
      </c>
      <c r="E17" s="47">
        <v>94624</v>
      </c>
      <c r="F17" s="47">
        <v>90794</v>
      </c>
      <c r="G17" s="47">
        <v>19524</v>
      </c>
      <c r="H17" s="47">
        <v>35703</v>
      </c>
      <c r="I17" s="47">
        <v>57101</v>
      </c>
      <c r="J17" s="47">
        <v>81964</v>
      </c>
      <c r="K17" s="47">
        <v>92404</v>
      </c>
      <c r="L17" s="48">
        <f>E17-D17</f>
        <v>-6478</v>
      </c>
      <c r="M17" s="49">
        <f>(E17-D17)/D17*100</f>
        <v>-6.4073905560720856</v>
      </c>
      <c r="N17" s="48">
        <f>F17-E17</f>
        <v>-3830</v>
      </c>
      <c r="O17" s="49">
        <f>(F17-E17)/E17*100</f>
        <v>-4.0475989178221168</v>
      </c>
      <c r="P17" s="48">
        <f t="shared" si="4"/>
        <v>-71270</v>
      </c>
      <c r="Q17" s="49">
        <f t="shared" si="5"/>
        <v>-78.496376412538268</v>
      </c>
      <c r="R17" s="48">
        <f t="shared" si="1"/>
        <v>16179</v>
      </c>
      <c r="S17" s="49">
        <f t="shared" si="12"/>
        <v>82.867240319606637</v>
      </c>
      <c r="T17" s="48">
        <f t="shared" si="2"/>
        <v>21398</v>
      </c>
      <c r="U17" s="49">
        <f t="shared" si="6"/>
        <v>59.9333389351035</v>
      </c>
      <c r="V17" s="48">
        <f t="shared" si="3"/>
        <v>24863</v>
      </c>
      <c r="W17" s="49">
        <f t="shared" si="7"/>
        <v>43.542144620934835</v>
      </c>
      <c r="X17" s="48">
        <f t="shared" si="8"/>
        <v>10440</v>
      </c>
      <c r="Y17" s="49">
        <f t="shared" si="9"/>
        <v>12.737299302132643</v>
      </c>
      <c r="Z17" s="50">
        <f t="shared" si="10"/>
        <v>4.6181449767361551</v>
      </c>
      <c r="AA17" s="50">
        <f t="shared" si="10"/>
        <v>4.087627565566887</v>
      </c>
      <c r="AB17" s="50">
        <f t="shared" si="11"/>
        <v>3.7544556093123265</v>
      </c>
      <c r="AC17" s="50">
        <f t="shared" si="11"/>
        <v>2.4719149491094954</v>
      </c>
      <c r="AD17" s="50">
        <f t="shared" si="11"/>
        <v>2.8101910848079039</v>
      </c>
      <c r="AE17" s="50">
        <f t="shared" si="11"/>
        <v>2.6960376966514947</v>
      </c>
      <c r="AF17" s="50">
        <f t="shared" si="11"/>
        <v>3.3168362907957833</v>
      </c>
      <c r="AG17" s="50">
        <f t="shared" si="11"/>
        <v>3.4718924150700659</v>
      </c>
    </row>
    <row r="18" spans="2:33" ht="7.5" customHeight="1" x14ac:dyDescent="0.3">
      <c r="B18" s="33"/>
      <c r="C18" s="51"/>
      <c r="D18" s="6"/>
      <c r="E18" s="6"/>
      <c r="F18" s="6"/>
      <c r="G18" s="6"/>
      <c r="H18" s="6">
        <v>0</v>
      </c>
      <c r="I18" s="6">
        <v>0</v>
      </c>
      <c r="J18" s="6">
        <v>0</v>
      </c>
      <c r="K18" s="6">
        <v>0</v>
      </c>
      <c r="L18" s="41"/>
      <c r="M18" s="42"/>
      <c r="N18" s="41"/>
      <c r="O18" s="42"/>
      <c r="P18" s="41"/>
      <c r="Q18" s="42"/>
      <c r="R18" s="41">
        <f t="shared" si="1"/>
        <v>0</v>
      </c>
      <c r="S18" s="42"/>
      <c r="T18" s="41">
        <f t="shared" si="2"/>
        <v>0</v>
      </c>
      <c r="U18" s="42"/>
      <c r="V18" s="41">
        <f t="shared" si="3"/>
        <v>0</v>
      </c>
      <c r="W18" s="42"/>
      <c r="X18" s="41"/>
      <c r="Y18" s="42"/>
      <c r="Z18" s="35"/>
      <c r="AA18" s="35"/>
      <c r="AB18" s="35"/>
      <c r="AC18" s="35"/>
      <c r="AD18" s="35"/>
      <c r="AE18" s="35"/>
      <c r="AF18" s="35"/>
      <c r="AG18" s="35"/>
    </row>
    <row r="19" spans="2:33" x14ac:dyDescent="0.3">
      <c r="B19" s="28" t="s">
        <v>30</v>
      </c>
      <c r="C19" s="51"/>
      <c r="D19" s="6">
        <v>165021</v>
      </c>
      <c r="E19" s="6">
        <v>149450</v>
      </c>
      <c r="F19" s="6">
        <v>144330</v>
      </c>
      <c r="G19" s="6">
        <v>32746</v>
      </c>
      <c r="H19" s="6">
        <v>43974</v>
      </c>
      <c r="I19" s="6">
        <v>86924</v>
      </c>
      <c r="J19" s="6">
        <v>105030</v>
      </c>
      <c r="K19" s="6">
        <v>103945</v>
      </c>
      <c r="L19" s="40">
        <f t="shared" ref="L19:L25" si="13">E19-D19</f>
        <v>-15571</v>
      </c>
      <c r="M19" s="39">
        <f t="shared" ref="M19:M25" si="14">(E19-D19)/D19*100</f>
        <v>-9.4357687809430306</v>
      </c>
      <c r="N19" s="40">
        <f t="shared" ref="N19:N25" si="15">F19-E19</f>
        <v>-5120</v>
      </c>
      <c r="O19" s="39">
        <f t="shared" ref="O19:O25" si="16">(F19-E19)/E19*100</f>
        <v>-3.425894948143192</v>
      </c>
      <c r="P19" s="40">
        <f t="shared" si="4"/>
        <v>-111584</v>
      </c>
      <c r="Q19" s="39">
        <f t="shared" si="5"/>
        <v>-77.311716205916994</v>
      </c>
      <c r="R19" s="40">
        <f t="shared" si="1"/>
        <v>11228</v>
      </c>
      <c r="S19" s="39">
        <f t="shared" si="12"/>
        <v>34.288157332193251</v>
      </c>
      <c r="T19" s="40">
        <f t="shared" si="2"/>
        <v>42950</v>
      </c>
      <c r="U19" s="39">
        <f t="shared" si="6"/>
        <v>97.671351253013142</v>
      </c>
      <c r="V19" s="40">
        <f t="shared" si="3"/>
        <v>18106</v>
      </c>
      <c r="W19" s="39">
        <f t="shared" si="7"/>
        <v>20.829690304173763</v>
      </c>
      <c r="X19" s="40">
        <f t="shared" si="8"/>
        <v>-1085</v>
      </c>
      <c r="Y19" s="39">
        <f t="shared" si="9"/>
        <v>-1.0330381795677426</v>
      </c>
      <c r="Z19" s="34">
        <f t="shared" ref="Z19:AC25" si="17">D19/D$12*100</f>
        <v>7.5378420031846751</v>
      </c>
      <c r="AA19" s="34">
        <f t="shared" si="17"/>
        <v>6.4560358859694285</v>
      </c>
      <c r="AB19" s="34">
        <f t="shared" si="17"/>
        <v>5.9682421535789603</v>
      </c>
      <c r="AC19" s="34">
        <f t="shared" si="17"/>
        <v>4.1459397113060614</v>
      </c>
      <c r="AD19" s="34">
        <f>H19/H$12*100</f>
        <v>3.4612033376282882</v>
      </c>
      <c r="AE19" s="34">
        <f t="shared" ref="AD19:AG25" si="18">I19/I$12*100</f>
        <v>4.1041379440593779</v>
      </c>
      <c r="AF19" s="34">
        <f t="shared" si="18"/>
        <v>4.2502478603079545</v>
      </c>
      <c r="AG19" s="34">
        <f t="shared" si="18"/>
        <v>3.9055220237701618</v>
      </c>
    </row>
    <row r="20" spans="2:33" x14ac:dyDescent="0.3">
      <c r="B20" s="33"/>
      <c r="C20" s="52" t="s">
        <v>31</v>
      </c>
      <c r="D20" s="47">
        <v>839</v>
      </c>
      <c r="E20" s="47">
        <v>865</v>
      </c>
      <c r="F20" s="47">
        <v>965</v>
      </c>
      <c r="G20" s="47">
        <v>176</v>
      </c>
      <c r="H20" s="47">
        <v>267</v>
      </c>
      <c r="I20" s="47">
        <v>455</v>
      </c>
      <c r="J20" s="47">
        <v>647</v>
      </c>
      <c r="K20" s="47">
        <v>614</v>
      </c>
      <c r="L20" s="48">
        <f t="shared" si="13"/>
        <v>26</v>
      </c>
      <c r="M20" s="49">
        <f t="shared" si="14"/>
        <v>3.0989272943980928</v>
      </c>
      <c r="N20" s="48">
        <f t="shared" si="15"/>
        <v>100</v>
      </c>
      <c r="O20" s="49">
        <f t="shared" si="16"/>
        <v>11.560693641618498</v>
      </c>
      <c r="P20" s="48">
        <f t="shared" si="4"/>
        <v>-789</v>
      </c>
      <c r="Q20" s="49">
        <f t="shared" si="5"/>
        <v>-81.761658031088075</v>
      </c>
      <c r="R20" s="48">
        <f t="shared" si="1"/>
        <v>91</v>
      </c>
      <c r="S20" s="49">
        <f t="shared" si="12"/>
        <v>51.70454545454546</v>
      </c>
      <c r="T20" s="48">
        <f t="shared" si="2"/>
        <v>188</v>
      </c>
      <c r="U20" s="49">
        <f t="shared" si="6"/>
        <v>70.411985018726597</v>
      </c>
      <c r="V20" s="48">
        <f t="shared" si="3"/>
        <v>192</v>
      </c>
      <c r="W20" s="49">
        <f t="shared" si="7"/>
        <v>42.197802197802197</v>
      </c>
      <c r="X20" s="48">
        <f t="shared" si="8"/>
        <v>-33</v>
      </c>
      <c r="Y20" s="49">
        <f t="shared" si="9"/>
        <v>-5.1004636785162285</v>
      </c>
      <c r="Z20" s="50">
        <f t="shared" si="17"/>
        <v>3.8323906900769859E-2</v>
      </c>
      <c r="AA20" s="50">
        <f t="shared" si="17"/>
        <v>3.7366818610662808E-2</v>
      </c>
      <c r="AB20" s="50">
        <f t="shared" si="17"/>
        <v>3.9904064838936444E-2</v>
      </c>
      <c r="AC20" s="50">
        <f t="shared" si="17"/>
        <v>2.2283191510104036E-2</v>
      </c>
      <c r="AD20" s="50">
        <f t="shared" si="18"/>
        <v>2.1015629488942394E-2</v>
      </c>
      <c r="AE20" s="50">
        <f t="shared" si="18"/>
        <v>2.1482936410508226E-2</v>
      </c>
      <c r="AF20" s="50">
        <f t="shared" si="18"/>
        <v>2.6182141917730613E-2</v>
      </c>
      <c r="AG20" s="50">
        <f t="shared" si="18"/>
        <v>2.306980155461907E-2</v>
      </c>
    </row>
    <row r="21" spans="2:33" x14ac:dyDescent="0.3">
      <c r="B21" s="33"/>
      <c r="C21" s="53" t="s">
        <v>32</v>
      </c>
      <c r="D21" s="7">
        <v>37538</v>
      </c>
      <c r="E21" s="7">
        <v>36491</v>
      </c>
      <c r="F21" s="7">
        <v>35949</v>
      </c>
      <c r="G21" s="7">
        <v>7868</v>
      </c>
      <c r="H21" s="7">
        <v>11257</v>
      </c>
      <c r="I21" s="7">
        <v>23572</v>
      </c>
      <c r="J21" s="7">
        <v>26247</v>
      </c>
      <c r="K21" s="7">
        <v>22826</v>
      </c>
      <c r="L21" s="41">
        <f t="shared" si="13"/>
        <v>-1047</v>
      </c>
      <c r="M21" s="42">
        <f t="shared" si="14"/>
        <v>-2.7891736373807872</v>
      </c>
      <c r="N21" s="41">
        <f t="shared" si="15"/>
        <v>-542</v>
      </c>
      <c r="O21" s="42">
        <f t="shared" si="16"/>
        <v>-1.4852977446493656</v>
      </c>
      <c r="P21" s="41">
        <f t="shared" si="4"/>
        <v>-28081</v>
      </c>
      <c r="Q21" s="42">
        <f t="shared" si="5"/>
        <v>-78.113438482294356</v>
      </c>
      <c r="R21" s="41">
        <f t="shared" si="1"/>
        <v>3389</v>
      </c>
      <c r="S21" s="42">
        <f t="shared" si="12"/>
        <v>43.073207930859176</v>
      </c>
      <c r="T21" s="41">
        <f t="shared" si="2"/>
        <v>12315</v>
      </c>
      <c r="U21" s="42">
        <f t="shared" si="6"/>
        <v>109.39859642888869</v>
      </c>
      <c r="V21" s="41">
        <f t="shared" si="3"/>
        <v>2675</v>
      </c>
      <c r="W21" s="42">
        <f t="shared" si="7"/>
        <v>11.34820974036993</v>
      </c>
      <c r="X21" s="41">
        <f t="shared" si="8"/>
        <v>-3421</v>
      </c>
      <c r="Y21" s="42">
        <f t="shared" si="9"/>
        <v>-13.033870537585249</v>
      </c>
      <c r="Z21" s="35">
        <f t="shared" si="17"/>
        <v>1.7146636677486282</v>
      </c>
      <c r="AA21" s="35">
        <f t="shared" si="17"/>
        <v>1.5763613617591865</v>
      </c>
      <c r="AB21" s="35">
        <f t="shared" si="17"/>
        <v>1.486540131497333</v>
      </c>
      <c r="AC21" s="35">
        <f t="shared" si="17"/>
        <v>0.9961599477357872</v>
      </c>
      <c r="AD21" s="35">
        <f t="shared" si="18"/>
        <v>0.88604097811619686</v>
      </c>
      <c r="AE21" s="35">
        <f t="shared" si="18"/>
        <v>1.1129577517989007</v>
      </c>
      <c r="AF21" s="35">
        <f t="shared" si="18"/>
        <v>1.0621370616919248</v>
      </c>
      <c r="AG21" s="35">
        <f t="shared" si="18"/>
        <v>0.85764053792464978</v>
      </c>
    </row>
    <row r="22" spans="2:33" x14ac:dyDescent="0.3">
      <c r="B22" s="33"/>
      <c r="C22" s="52" t="s">
        <v>33</v>
      </c>
      <c r="D22" s="47">
        <v>52207</v>
      </c>
      <c r="E22" s="47">
        <v>40490</v>
      </c>
      <c r="F22" s="47">
        <v>43084</v>
      </c>
      <c r="G22" s="47">
        <v>9151</v>
      </c>
      <c r="H22" s="47">
        <v>14998</v>
      </c>
      <c r="I22" s="47">
        <v>29015</v>
      </c>
      <c r="J22" s="47">
        <v>40470</v>
      </c>
      <c r="K22" s="47">
        <v>42485</v>
      </c>
      <c r="L22" s="48">
        <f t="shared" si="13"/>
        <v>-11717</v>
      </c>
      <c r="M22" s="49">
        <f t="shared" si="14"/>
        <v>-22.443350508552491</v>
      </c>
      <c r="N22" s="48">
        <f t="shared" si="15"/>
        <v>2594</v>
      </c>
      <c r="O22" s="49">
        <f t="shared" si="16"/>
        <v>6.4065201284267719</v>
      </c>
      <c r="P22" s="48">
        <f t="shared" si="4"/>
        <v>-33933</v>
      </c>
      <c r="Q22" s="49">
        <f t="shared" si="5"/>
        <v>-78.760096555565866</v>
      </c>
      <c r="R22" s="48">
        <f t="shared" si="1"/>
        <v>5847</v>
      </c>
      <c r="S22" s="49">
        <f t="shared" si="12"/>
        <v>63.89465632171347</v>
      </c>
      <c r="T22" s="48">
        <f t="shared" si="2"/>
        <v>14017</v>
      </c>
      <c r="U22" s="49">
        <f t="shared" si="6"/>
        <v>93.459127883717827</v>
      </c>
      <c r="V22" s="48">
        <f t="shared" si="3"/>
        <v>11455</v>
      </c>
      <c r="W22" s="49">
        <f t="shared" si="7"/>
        <v>39.479579527830431</v>
      </c>
      <c r="X22" s="48">
        <f>K22-J22</f>
        <v>2015</v>
      </c>
      <c r="Y22" s="49">
        <f t="shared" si="9"/>
        <v>4.9789967877440073</v>
      </c>
      <c r="Z22" s="50">
        <f t="shared" si="17"/>
        <v>2.3847153844678095</v>
      </c>
      <c r="AA22" s="50">
        <f t="shared" si="17"/>
        <v>1.7491127000528752</v>
      </c>
      <c r="AB22" s="50">
        <f t="shared" si="17"/>
        <v>1.7815821031302981</v>
      </c>
      <c r="AC22" s="50">
        <f t="shared" si="17"/>
        <v>1.1585993494827389</v>
      </c>
      <c r="AD22" s="50">
        <f t="shared" si="18"/>
        <v>1.1804959216298054</v>
      </c>
      <c r="AE22" s="50">
        <f t="shared" si="18"/>
        <v>1.3699503295624091</v>
      </c>
      <c r="AF22" s="50">
        <f t="shared" si="18"/>
        <v>1.6376990470024075</v>
      </c>
      <c r="AG22" s="50">
        <f t="shared" si="18"/>
        <v>1.5962874903061746</v>
      </c>
    </row>
    <row r="23" spans="2:33" x14ac:dyDescent="0.3">
      <c r="B23" s="33"/>
      <c r="C23" s="53" t="s">
        <v>34</v>
      </c>
      <c r="D23" s="7">
        <v>15668</v>
      </c>
      <c r="E23" s="7">
        <v>17842</v>
      </c>
      <c r="F23" s="7">
        <v>17619</v>
      </c>
      <c r="G23" s="7">
        <v>3904</v>
      </c>
      <c r="H23" s="7">
        <v>5374</v>
      </c>
      <c r="I23" s="7">
        <v>11148</v>
      </c>
      <c r="J23" s="7">
        <v>12248</v>
      </c>
      <c r="K23" s="7">
        <v>11969</v>
      </c>
      <c r="L23" s="41">
        <f t="shared" si="13"/>
        <v>2174</v>
      </c>
      <c r="M23" s="42">
        <f t="shared" si="14"/>
        <v>13.875414858309931</v>
      </c>
      <c r="N23" s="41">
        <f t="shared" si="15"/>
        <v>-223</v>
      </c>
      <c r="O23" s="42">
        <f t="shared" si="16"/>
        <v>-1.2498598811792401</v>
      </c>
      <c r="P23" s="41">
        <f t="shared" si="4"/>
        <v>-13715</v>
      </c>
      <c r="Q23" s="42">
        <f t="shared" si="5"/>
        <v>-77.842102275952101</v>
      </c>
      <c r="R23" s="41">
        <f t="shared" si="1"/>
        <v>1470</v>
      </c>
      <c r="S23" s="42">
        <f t="shared" si="12"/>
        <v>37.653688524590159</v>
      </c>
      <c r="T23" s="41">
        <f t="shared" si="2"/>
        <v>5774</v>
      </c>
      <c r="U23" s="42">
        <f t="shared" si="6"/>
        <v>107.44324525493114</v>
      </c>
      <c r="V23" s="41">
        <f t="shared" si="3"/>
        <v>1100</v>
      </c>
      <c r="W23" s="42">
        <f t="shared" si="7"/>
        <v>9.8672407606745605</v>
      </c>
      <c r="X23" s="41">
        <f t="shared" si="8"/>
        <v>-279</v>
      </c>
      <c r="Y23" s="42">
        <f t="shared" si="9"/>
        <v>-2.2779229261920313</v>
      </c>
      <c r="Z23" s="35">
        <f t="shared" si="17"/>
        <v>0.71568411599673676</v>
      </c>
      <c r="AA23" s="35">
        <f t="shared" si="17"/>
        <v>0.77075003196698932</v>
      </c>
      <c r="AB23" s="35">
        <f t="shared" si="17"/>
        <v>0.72856965637017734</v>
      </c>
      <c r="AC23" s="35">
        <f t="shared" si="17"/>
        <v>0.49428170258776227</v>
      </c>
      <c r="AD23" s="35">
        <f t="shared" si="18"/>
        <v>0.42298873735421882</v>
      </c>
      <c r="AE23" s="35">
        <f t="shared" si="18"/>
        <v>0.52635554967988063</v>
      </c>
      <c r="AF23" s="35">
        <f t="shared" si="18"/>
        <v>0.495639681929466</v>
      </c>
      <c r="AG23" s="35">
        <f t="shared" si="18"/>
        <v>0.44971083844826648</v>
      </c>
    </row>
    <row r="24" spans="2:33" x14ac:dyDescent="0.3">
      <c r="B24" s="33"/>
      <c r="C24" s="52" t="s">
        <v>35</v>
      </c>
      <c r="D24" s="47">
        <v>21246</v>
      </c>
      <c r="E24" s="47">
        <v>23594</v>
      </c>
      <c r="F24" s="47">
        <v>18299</v>
      </c>
      <c r="G24" s="47">
        <v>5015</v>
      </c>
      <c r="H24" s="47">
        <v>5106</v>
      </c>
      <c r="I24" s="47">
        <v>9156</v>
      </c>
      <c r="J24" s="47">
        <v>8245</v>
      </c>
      <c r="K24" s="47">
        <v>8373</v>
      </c>
      <c r="L24" s="48">
        <f t="shared" si="13"/>
        <v>2348</v>
      </c>
      <c r="M24" s="49">
        <f t="shared" si="14"/>
        <v>11.051492045561517</v>
      </c>
      <c r="N24" s="48">
        <f t="shared" si="15"/>
        <v>-5295</v>
      </c>
      <c r="O24" s="49">
        <f t="shared" si="16"/>
        <v>-22.442146308383489</v>
      </c>
      <c r="P24" s="48">
        <f t="shared" si="4"/>
        <v>-13284</v>
      </c>
      <c r="Q24" s="49">
        <f t="shared" si="5"/>
        <v>-72.594130826821129</v>
      </c>
      <c r="R24" s="48">
        <f t="shared" si="1"/>
        <v>91</v>
      </c>
      <c r="S24" s="49">
        <f t="shared" si="12"/>
        <v>1.814556331006979</v>
      </c>
      <c r="T24" s="48">
        <f t="shared" si="2"/>
        <v>4050</v>
      </c>
      <c r="U24" s="49">
        <f t="shared" si="6"/>
        <v>79.318448883666264</v>
      </c>
      <c r="V24" s="48">
        <f t="shared" si="3"/>
        <v>-911</v>
      </c>
      <c r="W24" s="49">
        <f t="shared" si="7"/>
        <v>-9.9497597204019232</v>
      </c>
      <c r="X24" s="48">
        <f t="shared" si="8"/>
        <v>128</v>
      </c>
      <c r="Y24" s="49">
        <f t="shared" si="9"/>
        <v>1.5524560339599758</v>
      </c>
      <c r="Z24" s="50">
        <f t="shared" si="17"/>
        <v>0.97047643148242724</v>
      </c>
      <c r="AA24" s="50">
        <f t="shared" si="17"/>
        <v>1.0192285760693389</v>
      </c>
      <c r="AB24" s="50">
        <f t="shared" si="17"/>
        <v>0.75668858288880625</v>
      </c>
      <c r="AC24" s="50">
        <f t="shared" si="17"/>
        <v>0.63494434899529395</v>
      </c>
      <c r="AD24" s="50">
        <f t="shared" si="18"/>
        <v>0.40189439764247142</v>
      </c>
      <c r="AE24" s="50">
        <f t="shared" si="18"/>
        <v>0.4323027819222271</v>
      </c>
      <c r="AF24" s="50">
        <f t="shared" si="18"/>
        <v>0.33365032474758716</v>
      </c>
      <c r="AG24" s="50">
        <f t="shared" si="18"/>
        <v>0.3145984501902695</v>
      </c>
    </row>
    <row r="25" spans="2:33" x14ac:dyDescent="0.3">
      <c r="B25" s="33"/>
      <c r="C25" s="53" t="s">
        <v>36</v>
      </c>
      <c r="D25" s="7">
        <v>37523</v>
      </c>
      <c r="E25" s="7">
        <v>30168</v>
      </c>
      <c r="F25" s="7">
        <v>28414</v>
      </c>
      <c r="G25" s="7">
        <v>6632</v>
      </c>
      <c r="H25" s="7">
        <v>6972</v>
      </c>
      <c r="I25" s="7">
        <v>13578</v>
      </c>
      <c r="J25" s="7">
        <v>17173</v>
      </c>
      <c r="K25" s="7">
        <v>17678</v>
      </c>
      <c r="L25" s="41">
        <f t="shared" si="13"/>
        <v>-7355</v>
      </c>
      <c r="M25" s="42">
        <f t="shared" si="14"/>
        <v>-19.601311195799909</v>
      </c>
      <c r="N25" s="41">
        <f t="shared" si="15"/>
        <v>-1754</v>
      </c>
      <c r="O25" s="42">
        <f t="shared" si="16"/>
        <v>-5.8141076637496685</v>
      </c>
      <c r="P25" s="41">
        <f t="shared" si="4"/>
        <v>-21782</v>
      </c>
      <c r="Q25" s="42">
        <f t="shared" si="5"/>
        <v>-76.65939325684522</v>
      </c>
      <c r="R25" s="41">
        <f t="shared" si="1"/>
        <v>340</v>
      </c>
      <c r="S25" s="42">
        <f t="shared" si="12"/>
        <v>5.1266586248492159</v>
      </c>
      <c r="T25" s="41">
        <f t="shared" si="2"/>
        <v>6606</v>
      </c>
      <c r="U25" s="42">
        <f t="shared" si="6"/>
        <v>94.750430292598963</v>
      </c>
      <c r="V25" s="41">
        <f t="shared" si="3"/>
        <v>3595</v>
      </c>
      <c r="W25" s="42">
        <f t="shared" si="7"/>
        <v>26.476653409927824</v>
      </c>
      <c r="X25" s="41">
        <f t="shared" si="8"/>
        <v>505</v>
      </c>
      <c r="Y25" s="42">
        <f t="shared" si="9"/>
        <v>2.9406626681418508</v>
      </c>
      <c r="Z25" s="35">
        <f t="shared" si="17"/>
        <v>1.7139784965883045</v>
      </c>
      <c r="AA25" s="35">
        <f t="shared" si="17"/>
        <v>1.3032163975103763</v>
      </c>
      <c r="AB25" s="35">
        <f t="shared" si="17"/>
        <v>1.1749576148534093</v>
      </c>
      <c r="AC25" s="35">
        <f t="shared" si="17"/>
        <v>0.83967117099437472</v>
      </c>
      <c r="AD25" s="35">
        <f t="shared" si="18"/>
        <v>0.54876767339665311</v>
      </c>
      <c r="AE25" s="35">
        <f t="shared" si="18"/>
        <v>0.64108859468545198</v>
      </c>
      <c r="AF25" s="35">
        <f t="shared" si="18"/>
        <v>0.69493960301883739</v>
      </c>
      <c r="AG25" s="35">
        <f t="shared" si="18"/>
        <v>0.66421490534618222</v>
      </c>
    </row>
    <row r="26" spans="2:33" ht="6" customHeight="1" x14ac:dyDescent="0.3">
      <c r="B26" s="33"/>
      <c r="C26" s="51"/>
      <c r="D26" s="6"/>
      <c r="E26" s="6"/>
      <c r="F26" s="6"/>
      <c r="G26" s="6"/>
      <c r="H26" s="6">
        <v>0</v>
      </c>
      <c r="I26" s="6">
        <v>0</v>
      </c>
      <c r="J26" s="6">
        <v>0</v>
      </c>
      <c r="K26" s="6">
        <v>0</v>
      </c>
      <c r="L26" s="41"/>
      <c r="M26" s="42"/>
      <c r="N26" s="41"/>
      <c r="O26" s="42"/>
      <c r="P26" s="41"/>
      <c r="Q26" s="42"/>
      <c r="R26" s="41">
        <f t="shared" si="1"/>
        <v>0</v>
      </c>
      <c r="S26" s="42"/>
      <c r="T26" s="41">
        <f t="shared" si="2"/>
        <v>0</v>
      </c>
      <c r="U26" s="42"/>
      <c r="V26" s="41">
        <f t="shared" si="3"/>
        <v>0</v>
      </c>
      <c r="W26" s="42"/>
      <c r="X26" s="41"/>
      <c r="Y26" s="42"/>
      <c r="Z26" s="35"/>
      <c r="AA26" s="35"/>
      <c r="AB26" s="35"/>
      <c r="AC26" s="35"/>
      <c r="AD26" s="35"/>
      <c r="AE26" s="35"/>
      <c r="AF26" s="35"/>
      <c r="AG26" s="35"/>
    </row>
    <row r="27" spans="2:33" x14ac:dyDescent="0.3">
      <c r="B27" s="28" t="s">
        <v>37</v>
      </c>
      <c r="C27" s="51"/>
      <c r="D27" s="6">
        <v>157634</v>
      </c>
      <c r="E27" s="6">
        <v>172719</v>
      </c>
      <c r="F27" s="6">
        <v>173635</v>
      </c>
      <c r="G27" s="6">
        <v>44791</v>
      </c>
      <c r="H27" s="6">
        <v>57663</v>
      </c>
      <c r="I27" s="6">
        <v>102484</v>
      </c>
      <c r="J27" s="6">
        <v>122726</v>
      </c>
      <c r="K27" s="6">
        <v>126770</v>
      </c>
      <c r="L27" s="40">
        <f>E27-D27</f>
        <v>15085</v>
      </c>
      <c r="M27" s="39">
        <f>(E27-D27)/D27*100</f>
        <v>9.5696359922351775</v>
      </c>
      <c r="N27" s="40">
        <f>F27-E27</f>
        <v>916</v>
      </c>
      <c r="O27" s="39">
        <f t="shared" ref="O27:O40" si="19">(F27-E27)/E27*100</f>
        <v>0.53034119002541702</v>
      </c>
      <c r="P27" s="40">
        <f t="shared" si="4"/>
        <v>-128844</v>
      </c>
      <c r="Q27" s="39">
        <f t="shared" si="5"/>
        <v>-74.203933538745076</v>
      </c>
      <c r="R27" s="40">
        <f t="shared" si="1"/>
        <v>12872</v>
      </c>
      <c r="S27" s="39">
        <f t="shared" si="12"/>
        <v>28.73791609921636</v>
      </c>
      <c r="T27" s="40">
        <f t="shared" si="2"/>
        <v>44821</v>
      </c>
      <c r="U27" s="39">
        <f t="shared" si="6"/>
        <v>77.729219776980045</v>
      </c>
      <c r="V27" s="40">
        <f t="shared" si="3"/>
        <v>20242</v>
      </c>
      <c r="W27" s="39">
        <f t="shared" si="7"/>
        <v>19.751375824518949</v>
      </c>
      <c r="X27" s="40">
        <f t="shared" si="8"/>
        <v>4044</v>
      </c>
      <c r="Y27" s="39">
        <f t="shared" si="9"/>
        <v>3.2951452829881198</v>
      </c>
      <c r="Z27" s="34">
        <f t="shared" ref="Z27:AG40" si="20">D27/D$12*100</f>
        <v>7.2004180457639526</v>
      </c>
      <c r="AA27" s="34">
        <f t="shared" si="20"/>
        <v>7.4612249059133742</v>
      </c>
      <c r="AB27" s="34">
        <f t="shared" si="20"/>
        <v>7.1800438324442784</v>
      </c>
      <c r="AC27" s="34">
        <f t="shared" si="20"/>
        <v>5.6709456302788057</v>
      </c>
      <c r="AD27" s="34">
        <f t="shared" si="20"/>
        <v>4.5386675776063115</v>
      </c>
      <c r="AE27" s="34">
        <f t="shared" si="20"/>
        <v>4.8388071540539004</v>
      </c>
      <c r="AF27" s="34">
        <f t="shared" si="20"/>
        <v>4.9663516986018656</v>
      </c>
      <c r="AG27" s="34">
        <f>K27/K$12*100</f>
        <v>4.7631249887281104</v>
      </c>
    </row>
    <row r="28" spans="2:33" x14ac:dyDescent="0.3">
      <c r="B28" s="33"/>
      <c r="C28" s="52" t="s">
        <v>38</v>
      </c>
      <c r="D28" s="47">
        <v>24474</v>
      </c>
      <c r="E28" s="47">
        <v>33341</v>
      </c>
      <c r="F28" s="47">
        <v>30615</v>
      </c>
      <c r="G28" s="47">
        <v>8513</v>
      </c>
      <c r="H28" s="47">
        <v>8058</v>
      </c>
      <c r="I28" s="47">
        <v>17731</v>
      </c>
      <c r="J28" s="47">
        <v>23718</v>
      </c>
      <c r="K28" s="47">
        <v>25009</v>
      </c>
      <c r="L28" s="48">
        <f>E28-D28</f>
        <v>8867</v>
      </c>
      <c r="M28" s="49">
        <f>(E28-D28)/D28*100</f>
        <v>36.230285200621068</v>
      </c>
      <c r="N28" s="48">
        <f>F28-E28</f>
        <v>-2726</v>
      </c>
      <c r="O28" s="49">
        <f t="shared" si="19"/>
        <v>-8.1761194925167224</v>
      </c>
      <c r="P28" s="48">
        <f t="shared" si="4"/>
        <v>-22102</v>
      </c>
      <c r="Q28" s="49">
        <f t="shared" si="5"/>
        <v>-72.193369263432956</v>
      </c>
      <c r="R28" s="48">
        <f t="shared" si="1"/>
        <v>-455</v>
      </c>
      <c r="S28" s="49">
        <f t="shared" si="12"/>
        <v>-5.3447668272054507</v>
      </c>
      <c r="T28" s="48">
        <f t="shared" si="2"/>
        <v>9673</v>
      </c>
      <c r="U28" s="49">
        <f t="shared" si="6"/>
        <v>120.04219409282702</v>
      </c>
      <c r="V28" s="48">
        <f t="shared" si="3"/>
        <v>5987</v>
      </c>
      <c r="W28" s="49">
        <f t="shared" si="7"/>
        <v>33.765721053522078</v>
      </c>
      <c r="X28" s="48">
        <f t="shared" si="8"/>
        <v>1291</v>
      </c>
      <c r="Y28" s="49">
        <f t="shared" si="9"/>
        <v>5.4431233662197487</v>
      </c>
      <c r="Z28" s="50">
        <f t="shared" si="20"/>
        <v>1.1179252651840781</v>
      </c>
      <c r="AA28" s="50">
        <f t="shared" si="20"/>
        <v>1.4402856639284491</v>
      </c>
      <c r="AB28" s="50">
        <f t="shared" si="20"/>
        <v>1.2659719637762064</v>
      </c>
      <c r="AC28" s="50">
        <f t="shared" si="20"/>
        <v>1.0778227802586118</v>
      </c>
      <c r="AD28" s="50">
        <f t="shared" si="20"/>
        <v>0.63424697536291308</v>
      </c>
      <c r="AE28" s="50">
        <f t="shared" si="20"/>
        <v>0.83717350658180512</v>
      </c>
      <c r="AF28" s="50">
        <f t="shared" si="20"/>
        <v>0.95979604637516946</v>
      </c>
      <c r="AG28" s="50">
        <f t="shared" si="20"/>
        <v>0.93966232423366181</v>
      </c>
    </row>
    <row r="29" spans="2:33" x14ac:dyDescent="0.3">
      <c r="B29" s="33"/>
      <c r="C29" s="53" t="s">
        <v>39</v>
      </c>
      <c r="D29" s="7">
        <v>1936</v>
      </c>
      <c r="E29" s="7">
        <v>2026</v>
      </c>
      <c r="F29" s="7">
        <v>2301</v>
      </c>
      <c r="G29" s="7">
        <v>528</v>
      </c>
      <c r="H29" s="7">
        <v>773</v>
      </c>
      <c r="I29" s="7">
        <v>1174</v>
      </c>
      <c r="J29" s="7">
        <v>1711</v>
      </c>
      <c r="K29" s="7">
        <v>1680</v>
      </c>
      <c r="L29" s="41">
        <f t="shared" ref="L29:L76" si="21">E29-D29</f>
        <v>90</v>
      </c>
      <c r="M29" s="42">
        <f t="shared" ref="M29:M76" si="22">(E29-D29)/D29*100</f>
        <v>4.6487603305785123</v>
      </c>
      <c r="N29" s="41">
        <f t="shared" ref="N29:N76" si="23">F29-E29</f>
        <v>275</v>
      </c>
      <c r="O29" s="42">
        <f t="shared" si="19"/>
        <v>13.573543928923989</v>
      </c>
      <c r="P29" s="41">
        <f t="shared" si="4"/>
        <v>-1773</v>
      </c>
      <c r="Q29" s="42">
        <f t="shared" si="5"/>
        <v>-77.053455019556722</v>
      </c>
      <c r="R29" s="41">
        <f t="shared" si="1"/>
        <v>245</v>
      </c>
      <c r="S29" s="42">
        <f t="shared" si="12"/>
        <v>46.401515151515149</v>
      </c>
      <c r="T29" s="41">
        <f t="shared" si="2"/>
        <v>401</v>
      </c>
      <c r="U29" s="42">
        <f t="shared" si="6"/>
        <v>51.875808538163007</v>
      </c>
      <c r="V29" s="41">
        <f t="shared" si="3"/>
        <v>537</v>
      </c>
      <c r="W29" s="42">
        <f t="shared" si="7"/>
        <v>45.741056218057921</v>
      </c>
      <c r="X29" s="41">
        <f t="shared" si="8"/>
        <v>-31</v>
      </c>
      <c r="Y29" s="42">
        <f t="shared" si="9"/>
        <v>-1.8118059614260666</v>
      </c>
      <c r="Z29" s="35">
        <f t="shared" si="20"/>
        <v>8.8432757759106612E-2</v>
      </c>
      <c r="AA29" s="35">
        <f t="shared" si="20"/>
        <v>8.7520432953991728E-2</v>
      </c>
      <c r="AB29" s="35">
        <f t="shared" si="20"/>
        <v>9.5149485175536536E-2</v>
      </c>
      <c r="AC29" s="35">
        <f t="shared" si="20"/>
        <v>6.6849574530312109E-2</v>
      </c>
      <c r="AD29" s="35">
        <f t="shared" si="20"/>
        <v>6.0843002228286411E-2</v>
      </c>
      <c r="AE29" s="35">
        <f t="shared" si="20"/>
        <v>5.5430697463597044E-2</v>
      </c>
      <c r="AF29" s="35">
        <f t="shared" si="20"/>
        <v>6.9239018270845554E-2</v>
      </c>
      <c r="AG29" s="35">
        <f t="shared" si="20"/>
        <v>6.3122584058241116E-2</v>
      </c>
    </row>
    <row r="30" spans="2:33" x14ac:dyDescent="0.3">
      <c r="B30" s="33"/>
      <c r="C30" s="52" t="s">
        <v>40</v>
      </c>
      <c r="D30" s="47">
        <v>19766</v>
      </c>
      <c r="E30" s="47">
        <v>20659</v>
      </c>
      <c r="F30" s="47">
        <v>23769</v>
      </c>
      <c r="G30" s="47">
        <v>5991</v>
      </c>
      <c r="H30" s="47">
        <v>11503</v>
      </c>
      <c r="I30" s="47">
        <v>14830</v>
      </c>
      <c r="J30" s="47">
        <v>19788</v>
      </c>
      <c r="K30" s="47">
        <v>20102</v>
      </c>
      <c r="L30" s="48">
        <f t="shared" si="21"/>
        <v>893</v>
      </c>
      <c r="M30" s="49">
        <f t="shared" si="22"/>
        <v>4.5178589497116262</v>
      </c>
      <c r="N30" s="48">
        <f t="shared" si="23"/>
        <v>3110</v>
      </c>
      <c r="O30" s="49">
        <f t="shared" si="19"/>
        <v>15.053971634638657</v>
      </c>
      <c r="P30" s="48">
        <f t="shared" si="4"/>
        <v>-17778</v>
      </c>
      <c r="Q30" s="49">
        <f t="shared" si="5"/>
        <v>-74.794900921368168</v>
      </c>
      <c r="R30" s="48">
        <f t="shared" si="1"/>
        <v>5512</v>
      </c>
      <c r="S30" s="49">
        <f t="shared" si="12"/>
        <v>92.004673677182438</v>
      </c>
      <c r="T30" s="48">
        <f t="shared" si="2"/>
        <v>3327</v>
      </c>
      <c r="U30" s="49">
        <f t="shared" si="6"/>
        <v>28.922889680952796</v>
      </c>
      <c r="V30" s="48">
        <f t="shared" si="3"/>
        <v>4958</v>
      </c>
      <c r="W30" s="49">
        <f t="shared" si="7"/>
        <v>33.43223196223871</v>
      </c>
      <c r="X30" s="48">
        <f t="shared" si="8"/>
        <v>314</v>
      </c>
      <c r="Y30" s="49">
        <f t="shared" si="9"/>
        <v>1.5868202951283605</v>
      </c>
      <c r="Z30" s="50">
        <f t="shared" si="20"/>
        <v>0.90287287699715968</v>
      </c>
      <c r="AA30" s="50">
        <f t="shared" si="20"/>
        <v>0.8924405845984773</v>
      </c>
      <c r="AB30" s="50">
        <f t="shared" si="20"/>
        <v>0.98288053591365832</v>
      </c>
      <c r="AC30" s="50">
        <f t="shared" si="20"/>
        <v>0.75851477464223449</v>
      </c>
      <c r="AD30" s="50">
        <f t="shared" si="20"/>
        <v>0.90540369292623346</v>
      </c>
      <c r="AE30" s="50">
        <f t="shared" si="20"/>
        <v>0.70020208124799332</v>
      </c>
      <c r="AF30" s="50">
        <f t="shared" si="20"/>
        <v>0.80076077939420931</v>
      </c>
      <c r="AG30" s="50">
        <f t="shared" si="20"/>
        <v>0.75529177663021585</v>
      </c>
    </row>
    <row r="31" spans="2:33" x14ac:dyDescent="0.3">
      <c r="B31" s="33"/>
      <c r="C31" s="53" t="s">
        <v>41</v>
      </c>
      <c r="D31" s="7">
        <v>11636</v>
      </c>
      <c r="E31" s="7">
        <v>16114</v>
      </c>
      <c r="F31" s="7">
        <v>18357</v>
      </c>
      <c r="G31" s="7">
        <v>5609</v>
      </c>
      <c r="H31" s="7">
        <v>4898</v>
      </c>
      <c r="I31" s="7">
        <v>13634</v>
      </c>
      <c r="J31" s="7">
        <v>17776</v>
      </c>
      <c r="K31" s="7">
        <v>17377</v>
      </c>
      <c r="L31" s="41">
        <f t="shared" si="21"/>
        <v>4478</v>
      </c>
      <c r="M31" s="42">
        <f t="shared" si="22"/>
        <v>38.484015125472673</v>
      </c>
      <c r="N31" s="41">
        <f t="shared" si="23"/>
        <v>2243</v>
      </c>
      <c r="O31" s="42">
        <f t="shared" si="19"/>
        <v>13.919573042075214</v>
      </c>
      <c r="P31" s="41">
        <f t="shared" si="4"/>
        <v>-12748</v>
      </c>
      <c r="Q31" s="42">
        <f t="shared" si="5"/>
        <v>-69.444898403878625</v>
      </c>
      <c r="R31" s="41">
        <f t="shared" si="1"/>
        <v>-711</v>
      </c>
      <c r="S31" s="42">
        <f t="shared" si="12"/>
        <v>-12.676056338028168</v>
      </c>
      <c r="T31" s="41">
        <f t="shared" si="2"/>
        <v>8736</v>
      </c>
      <c r="U31" s="42">
        <f t="shared" si="6"/>
        <v>178.35851367905266</v>
      </c>
      <c r="V31" s="41">
        <f t="shared" si="3"/>
        <v>4142</v>
      </c>
      <c r="W31" s="42">
        <f t="shared" si="7"/>
        <v>30.37993252163708</v>
      </c>
      <c r="X31" s="41">
        <f t="shared" si="8"/>
        <v>-399</v>
      </c>
      <c r="Y31" s="42">
        <f t="shared" si="9"/>
        <v>-2.2445994599459946</v>
      </c>
      <c r="Z31" s="35">
        <f t="shared" si="20"/>
        <v>0.53151010810173782</v>
      </c>
      <c r="AA31" s="35">
        <f t="shared" si="20"/>
        <v>0.69610279201412761</v>
      </c>
      <c r="AB31" s="35">
        <f t="shared" si="20"/>
        <v>0.75908696191539515</v>
      </c>
      <c r="AC31" s="35">
        <f t="shared" si="20"/>
        <v>0.71015012034189506</v>
      </c>
      <c r="AD31" s="35">
        <f t="shared" si="20"/>
        <v>0.38552267129902562</v>
      </c>
      <c r="AE31" s="35">
        <f t="shared" si="20"/>
        <v>0.64373264839751454</v>
      </c>
      <c r="AF31" s="35">
        <f t="shared" si="20"/>
        <v>0.71934119741820612</v>
      </c>
      <c r="AG31" s="35">
        <f t="shared" si="20"/>
        <v>0.65290544236908077</v>
      </c>
    </row>
    <row r="32" spans="2:33" x14ac:dyDescent="0.3">
      <c r="B32" s="33"/>
      <c r="C32" s="52" t="s">
        <v>42</v>
      </c>
      <c r="D32" s="47">
        <v>45218</v>
      </c>
      <c r="E32" s="47">
        <v>44180</v>
      </c>
      <c r="F32" s="47">
        <v>41988</v>
      </c>
      <c r="G32" s="47">
        <v>10559</v>
      </c>
      <c r="H32" s="47">
        <v>14610</v>
      </c>
      <c r="I32" s="47">
        <v>24816</v>
      </c>
      <c r="J32" s="47">
        <v>28463</v>
      </c>
      <c r="K32" s="47">
        <v>30531</v>
      </c>
      <c r="L32" s="48">
        <f t="shared" si="21"/>
        <v>-1038</v>
      </c>
      <c r="M32" s="49">
        <f t="shared" si="22"/>
        <v>-2.2955460214958645</v>
      </c>
      <c r="N32" s="48">
        <f t="shared" si="23"/>
        <v>-2192</v>
      </c>
      <c r="O32" s="49">
        <f t="shared" si="19"/>
        <v>-4.9615210502489813</v>
      </c>
      <c r="P32" s="48">
        <f t="shared" si="4"/>
        <v>-31429</v>
      </c>
      <c r="Q32" s="49">
        <f t="shared" si="5"/>
        <v>-74.852338763456231</v>
      </c>
      <c r="R32" s="48">
        <f t="shared" si="1"/>
        <v>4051</v>
      </c>
      <c r="S32" s="49">
        <f t="shared" si="12"/>
        <v>38.365375509044419</v>
      </c>
      <c r="T32" s="48">
        <f t="shared" si="2"/>
        <v>10206</v>
      </c>
      <c r="U32" s="49">
        <f t="shared" si="6"/>
        <v>69.856262833675558</v>
      </c>
      <c r="V32" s="48">
        <f t="shared" si="3"/>
        <v>3647</v>
      </c>
      <c r="W32" s="49">
        <f t="shared" si="7"/>
        <v>14.696163765312701</v>
      </c>
      <c r="X32" s="48">
        <f t="shared" si="8"/>
        <v>2068</v>
      </c>
      <c r="Y32" s="49">
        <f t="shared" si="9"/>
        <v>7.2655728489618099</v>
      </c>
      <c r="Z32" s="50">
        <f t="shared" si="20"/>
        <v>2.0654713018343402</v>
      </c>
      <c r="AA32" s="50">
        <f t="shared" si="20"/>
        <v>1.9085156603688818</v>
      </c>
      <c r="AB32" s="50">
        <f t="shared" si="20"/>
        <v>1.7362610098002729</v>
      </c>
      <c r="AC32" s="50">
        <f t="shared" si="20"/>
        <v>1.3368648815635711</v>
      </c>
      <c r="AD32" s="50">
        <f t="shared" si="20"/>
        <v>1.1499563551814547</v>
      </c>
      <c r="AE32" s="50">
        <f t="shared" si="20"/>
        <v>1.1716935164025761</v>
      </c>
      <c r="AF32" s="50">
        <f t="shared" si="20"/>
        <v>1.1518119094348784</v>
      </c>
      <c r="AG32" s="50">
        <f t="shared" si="20"/>
        <v>1.1471402463584282</v>
      </c>
    </row>
    <row r="33" spans="2:33" x14ac:dyDescent="0.3">
      <c r="B33" s="33"/>
      <c r="C33" s="53" t="s">
        <v>43</v>
      </c>
      <c r="D33" s="7">
        <v>6008</v>
      </c>
      <c r="E33" s="7">
        <v>6002</v>
      </c>
      <c r="F33" s="7">
        <v>5917</v>
      </c>
      <c r="G33" s="7">
        <v>1399</v>
      </c>
      <c r="H33" s="7">
        <v>1762</v>
      </c>
      <c r="I33" s="7">
        <v>4041</v>
      </c>
      <c r="J33" s="7">
        <v>5554</v>
      </c>
      <c r="K33" s="7">
        <v>6529</v>
      </c>
      <c r="L33" s="41">
        <f t="shared" si="21"/>
        <v>-6</v>
      </c>
      <c r="M33" s="42">
        <f t="shared" si="22"/>
        <v>-9.9866844207723043E-2</v>
      </c>
      <c r="N33" s="41">
        <f t="shared" si="23"/>
        <v>-85</v>
      </c>
      <c r="O33" s="42">
        <f t="shared" si="19"/>
        <v>-1.4161946017994003</v>
      </c>
      <c r="P33" s="41">
        <f t="shared" si="4"/>
        <v>-4518</v>
      </c>
      <c r="Q33" s="42">
        <f t="shared" si="5"/>
        <v>-76.356261619063716</v>
      </c>
      <c r="R33" s="41">
        <f t="shared" si="1"/>
        <v>363</v>
      </c>
      <c r="S33" s="42">
        <f t="shared" si="12"/>
        <v>25.94710507505361</v>
      </c>
      <c r="T33" s="41">
        <f t="shared" si="2"/>
        <v>2279</v>
      </c>
      <c r="U33" s="42">
        <f t="shared" si="6"/>
        <v>129.3416572077185</v>
      </c>
      <c r="V33" s="41">
        <f t="shared" si="3"/>
        <v>1513</v>
      </c>
      <c r="W33" s="42">
        <f t="shared" si="7"/>
        <v>37.441227418955705</v>
      </c>
      <c r="X33" s="41">
        <f t="shared" si="8"/>
        <v>975</v>
      </c>
      <c r="Y33" s="42">
        <f t="shared" si="9"/>
        <v>17.554915376305367</v>
      </c>
      <c r="Z33" s="35">
        <f t="shared" si="20"/>
        <v>0.27443388874830194</v>
      </c>
      <c r="AA33" s="35">
        <f t="shared" si="20"/>
        <v>0.25927820266034468</v>
      </c>
      <c r="AB33" s="35">
        <f t="shared" si="20"/>
        <v>0.24467601207459783</v>
      </c>
      <c r="AC33" s="35">
        <f t="shared" si="20"/>
        <v>0.17712605069679288</v>
      </c>
      <c r="AD33" s="35">
        <f t="shared" si="20"/>
        <v>0.13868741258245879</v>
      </c>
      <c r="AE33" s="35">
        <f t="shared" si="20"/>
        <v>0.19079680447222799</v>
      </c>
      <c r="AF33" s="35">
        <f t="shared" si="20"/>
        <v>0.2247536572041357</v>
      </c>
      <c r="AG33" s="35">
        <f t="shared" si="20"/>
        <v>0.24531389959300964</v>
      </c>
    </row>
    <row r="34" spans="2:33" x14ac:dyDescent="0.3">
      <c r="B34" s="33"/>
      <c r="C34" s="52" t="s">
        <v>44</v>
      </c>
      <c r="D34" s="47">
        <v>208</v>
      </c>
      <c r="E34" s="47">
        <v>201</v>
      </c>
      <c r="F34" s="47">
        <v>235</v>
      </c>
      <c r="G34" s="47">
        <v>41</v>
      </c>
      <c r="H34" s="47">
        <v>92</v>
      </c>
      <c r="I34" s="47">
        <v>182</v>
      </c>
      <c r="J34" s="47">
        <v>264</v>
      </c>
      <c r="K34" s="47">
        <v>294</v>
      </c>
      <c r="L34" s="48">
        <f t="shared" si="21"/>
        <v>-7</v>
      </c>
      <c r="M34" s="49">
        <f t="shared" si="22"/>
        <v>-3.3653846153846154</v>
      </c>
      <c r="N34" s="48">
        <f t="shared" si="23"/>
        <v>34</v>
      </c>
      <c r="O34" s="49">
        <f t="shared" si="19"/>
        <v>16.915422885572141</v>
      </c>
      <c r="P34" s="48">
        <f t="shared" si="4"/>
        <v>-194</v>
      </c>
      <c r="Q34" s="49">
        <f t="shared" si="5"/>
        <v>-82.553191489361694</v>
      </c>
      <c r="R34" s="48">
        <f t="shared" si="1"/>
        <v>51</v>
      </c>
      <c r="S34" s="49">
        <f t="shared" si="12"/>
        <v>124.39024390243902</v>
      </c>
      <c r="T34" s="48">
        <f t="shared" si="2"/>
        <v>90</v>
      </c>
      <c r="U34" s="49">
        <f t="shared" si="6"/>
        <v>97.826086956521735</v>
      </c>
      <c r="V34" s="48">
        <f t="shared" si="3"/>
        <v>82</v>
      </c>
      <c r="W34" s="49">
        <f t="shared" si="7"/>
        <v>45.054945054945058</v>
      </c>
      <c r="X34" s="48">
        <f t="shared" si="8"/>
        <v>30</v>
      </c>
      <c r="Y34" s="49">
        <f t="shared" si="9"/>
        <v>11.363636363636363</v>
      </c>
      <c r="Z34" s="50">
        <f t="shared" si="20"/>
        <v>9.5010400898213714E-3</v>
      </c>
      <c r="AA34" s="50">
        <f t="shared" si="20"/>
        <v>8.6829254806280037E-3</v>
      </c>
      <c r="AB34" s="50">
        <f t="shared" si="20"/>
        <v>9.7175701939378901E-3</v>
      </c>
      <c r="AC34" s="50">
        <f t="shared" si="20"/>
        <v>5.1909707495128715E-3</v>
      </c>
      <c r="AD34" s="50">
        <f t="shared" si="20"/>
        <v>7.2413404980625476E-3</v>
      </c>
      <c r="AE34" s="50">
        <f t="shared" si="20"/>
        <v>8.5931745642032903E-3</v>
      </c>
      <c r="AF34" s="50">
        <f t="shared" si="20"/>
        <v>1.0683285110171378E-2</v>
      </c>
      <c r="AG34" s="50">
        <f t="shared" si="20"/>
        <v>1.1046452210192194E-2</v>
      </c>
    </row>
    <row r="35" spans="2:33" x14ac:dyDescent="0.3">
      <c r="B35" s="33"/>
      <c r="C35" s="53" t="s">
        <v>45</v>
      </c>
      <c r="D35" s="7"/>
      <c r="E35" s="7"/>
      <c r="F35" s="7"/>
      <c r="G35" s="7"/>
      <c r="H35" s="7">
        <v>1</v>
      </c>
      <c r="I35" s="7">
        <v>0</v>
      </c>
      <c r="J35" s="7">
        <v>0</v>
      </c>
      <c r="K35" s="7">
        <v>1</v>
      </c>
      <c r="L35" s="41"/>
      <c r="M35" s="42"/>
      <c r="N35" s="41"/>
      <c r="O35" s="42"/>
      <c r="P35" s="41"/>
      <c r="Q35" s="42"/>
      <c r="R35" s="41"/>
      <c r="S35" s="42"/>
      <c r="T35" s="41">
        <f t="shared" si="2"/>
        <v>-1</v>
      </c>
      <c r="U35" s="42"/>
      <c r="V35" s="41">
        <f t="shared" si="3"/>
        <v>0</v>
      </c>
      <c r="W35" s="42" t="e">
        <f t="shared" si="7"/>
        <v>#DIV/0!</v>
      </c>
      <c r="X35" s="41">
        <f>K35-J35</f>
        <v>1</v>
      </c>
      <c r="Y35" s="42"/>
      <c r="Z35" s="35">
        <f t="shared" si="20"/>
        <v>0</v>
      </c>
      <c r="AA35" s="35">
        <f t="shared" si="20"/>
        <v>0</v>
      </c>
      <c r="AB35" s="35">
        <f t="shared" si="20"/>
        <v>0</v>
      </c>
      <c r="AC35" s="35">
        <f t="shared" si="20"/>
        <v>0</v>
      </c>
      <c r="AD35" s="35">
        <f t="shared" si="20"/>
        <v>7.8710222805027693E-5</v>
      </c>
      <c r="AE35" s="35">
        <f t="shared" si="20"/>
        <v>0</v>
      </c>
      <c r="AF35" s="35">
        <f t="shared" si="20"/>
        <v>0</v>
      </c>
      <c r="AG35" s="35">
        <f t="shared" si="20"/>
        <v>3.7572966701333991E-5</v>
      </c>
    </row>
    <row r="36" spans="2:33" x14ac:dyDescent="0.3">
      <c r="B36" s="33"/>
      <c r="C36" s="52" t="s">
        <v>46</v>
      </c>
      <c r="D36" s="47">
        <v>938</v>
      </c>
      <c r="E36" s="47">
        <v>926</v>
      </c>
      <c r="F36" s="47">
        <v>1308</v>
      </c>
      <c r="G36" s="47">
        <v>219</v>
      </c>
      <c r="H36" s="47">
        <v>299</v>
      </c>
      <c r="I36" s="47">
        <v>752</v>
      </c>
      <c r="J36" s="47">
        <v>877</v>
      </c>
      <c r="K36" s="47">
        <v>934</v>
      </c>
      <c r="L36" s="48">
        <f t="shared" si="21"/>
        <v>-12</v>
      </c>
      <c r="M36" s="49">
        <f t="shared" si="22"/>
        <v>-1.279317697228145</v>
      </c>
      <c r="N36" s="48">
        <f t="shared" si="23"/>
        <v>382</v>
      </c>
      <c r="O36" s="49">
        <f t="shared" si="19"/>
        <v>41.252699784017274</v>
      </c>
      <c r="P36" s="48">
        <f t="shared" si="4"/>
        <v>-1089</v>
      </c>
      <c r="Q36" s="49">
        <f t="shared" si="5"/>
        <v>-83.256880733944953</v>
      </c>
      <c r="R36" s="48">
        <f t="shared" si="1"/>
        <v>80</v>
      </c>
      <c r="S36" s="49">
        <f t="shared" si="12"/>
        <v>36.529680365296798</v>
      </c>
      <c r="T36" s="48">
        <f t="shared" si="2"/>
        <v>453</v>
      </c>
      <c r="U36" s="49">
        <f t="shared" si="6"/>
        <v>151.50501672240804</v>
      </c>
      <c r="V36" s="48">
        <f t="shared" si="3"/>
        <v>125</v>
      </c>
      <c r="W36" s="49">
        <f t="shared" si="7"/>
        <v>16.622340425531913</v>
      </c>
      <c r="X36" s="48">
        <f t="shared" si="8"/>
        <v>57</v>
      </c>
      <c r="Y36" s="49">
        <f t="shared" si="9"/>
        <v>6.4994298745724057</v>
      </c>
      <c r="Z36" s="50">
        <f t="shared" si="20"/>
        <v>4.2846036558905995E-2</v>
      </c>
      <c r="AA36" s="50">
        <f t="shared" si="20"/>
        <v>4.0001935298813594E-2</v>
      </c>
      <c r="AB36" s="50">
        <f t="shared" si="20"/>
        <v>5.4087582185833025E-2</v>
      </c>
      <c r="AC36" s="50">
        <f t="shared" si="20"/>
        <v>2.7727380344958998E-2</v>
      </c>
      <c r="AD36" s="50">
        <f t="shared" si="20"/>
        <v>2.3534356618703279E-2</v>
      </c>
      <c r="AE36" s="50">
        <f t="shared" si="20"/>
        <v>3.5505864133411398E-2</v>
      </c>
      <c r="AF36" s="50">
        <f t="shared" si="20"/>
        <v>3.548954940007689E-2</v>
      </c>
      <c r="AG36" s="50">
        <f t="shared" si="20"/>
        <v>3.5093150899045952E-2</v>
      </c>
    </row>
    <row r="37" spans="2:33" x14ac:dyDescent="0.3">
      <c r="B37" s="33"/>
      <c r="C37" s="53" t="s">
        <v>47</v>
      </c>
      <c r="D37" s="7">
        <v>12114</v>
      </c>
      <c r="E37" s="7">
        <v>13763</v>
      </c>
      <c r="F37" s="7">
        <v>15615</v>
      </c>
      <c r="G37" s="7">
        <v>3709</v>
      </c>
      <c r="H37" s="7">
        <v>5786</v>
      </c>
      <c r="I37" s="7">
        <v>16118</v>
      </c>
      <c r="J37" s="7">
        <v>15984</v>
      </c>
      <c r="K37" s="7">
        <v>14964</v>
      </c>
      <c r="L37" s="41">
        <f t="shared" si="21"/>
        <v>1649</v>
      </c>
      <c r="M37" s="42">
        <f t="shared" si="22"/>
        <v>13.612349347861977</v>
      </c>
      <c r="N37" s="41">
        <f t="shared" si="23"/>
        <v>1852</v>
      </c>
      <c r="O37" s="42">
        <f t="shared" si="19"/>
        <v>13.456368524304294</v>
      </c>
      <c r="P37" s="41">
        <f t="shared" si="4"/>
        <v>-11906</v>
      </c>
      <c r="Q37" s="42">
        <f t="shared" si="5"/>
        <v>-76.247198206852389</v>
      </c>
      <c r="R37" s="41">
        <f t="shared" si="1"/>
        <v>2077</v>
      </c>
      <c r="S37" s="42">
        <f t="shared" si="12"/>
        <v>55.998921542194658</v>
      </c>
      <c r="T37" s="41">
        <f t="shared" si="2"/>
        <v>10332</v>
      </c>
      <c r="U37" s="42">
        <f t="shared" si="6"/>
        <v>178.56895955755272</v>
      </c>
      <c r="V37" s="41">
        <f t="shared" si="3"/>
        <v>-134</v>
      </c>
      <c r="W37" s="42">
        <f t="shared" si="7"/>
        <v>-0.8313686561608139</v>
      </c>
      <c r="X37" s="41">
        <f t="shared" si="8"/>
        <v>-1020</v>
      </c>
      <c r="Y37" s="42">
        <f t="shared" si="9"/>
        <v>-6.3813813813813818</v>
      </c>
      <c r="Z37" s="35">
        <f t="shared" si="20"/>
        <v>0.55334422907738512</v>
      </c>
      <c r="AA37" s="35">
        <f t="shared" si="20"/>
        <v>0.59454280293474238</v>
      </c>
      <c r="AB37" s="35">
        <f t="shared" si="20"/>
        <v>0.64570152586527729</v>
      </c>
      <c r="AC37" s="35">
        <f t="shared" si="20"/>
        <v>0.46959293926690837</v>
      </c>
      <c r="AD37" s="35">
        <f t="shared" si="20"/>
        <v>0.45541734914989024</v>
      </c>
      <c r="AE37" s="35">
        <f t="shared" si="20"/>
        <v>0.76101531662543198</v>
      </c>
      <c r="AF37" s="35">
        <f t="shared" si="20"/>
        <v>0.64682435303401253</v>
      </c>
      <c r="AG37" s="35">
        <f t="shared" si="20"/>
        <v>0.56224187371876178</v>
      </c>
    </row>
    <row r="38" spans="2:33" x14ac:dyDescent="0.3">
      <c r="B38" s="33"/>
      <c r="C38" s="52" t="s">
        <v>48</v>
      </c>
      <c r="D38" s="47">
        <v>88</v>
      </c>
      <c r="E38" s="47">
        <v>98</v>
      </c>
      <c r="F38" s="47">
        <v>89</v>
      </c>
      <c r="G38" s="47">
        <v>14</v>
      </c>
      <c r="H38" s="47">
        <v>8</v>
      </c>
      <c r="I38" s="47">
        <v>46</v>
      </c>
      <c r="J38" s="47">
        <v>122</v>
      </c>
      <c r="K38" s="47">
        <v>107</v>
      </c>
      <c r="L38" s="48">
        <f t="shared" si="21"/>
        <v>10</v>
      </c>
      <c r="M38" s="49">
        <f t="shared" si="22"/>
        <v>11.363636363636363</v>
      </c>
      <c r="N38" s="48">
        <f t="shared" si="23"/>
        <v>-9</v>
      </c>
      <c r="O38" s="49">
        <f t="shared" si="19"/>
        <v>-9.183673469387756</v>
      </c>
      <c r="P38" s="48">
        <f t="shared" si="4"/>
        <v>-75</v>
      </c>
      <c r="Q38" s="49">
        <f t="shared" si="5"/>
        <v>-84.269662921348313</v>
      </c>
      <c r="R38" s="48">
        <f t="shared" si="1"/>
        <v>-6</v>
      </c>
      <c r="S38" s="49">
        <f t="shared" si="12"/>
        <v>-42.857142857142854</v>
      </c>
      <c r="T38" s="48">
        <f t="shared" si="2"/>
        <v>38</v>
      </c>
      <c r="U38" s="49">
        <f t="shared" si="6"/>
        <v>475</v>
      </c>
      <c r="V38" s="48">
        <f t="shared" si="3"/>
        <v>76</v>
      </c>
      <c r="W38" s="49">
        <f t="shared" si="7"/>
        <v>165.21739130434781</v>
      </c>
      <c r="X38" s="48">
        <f t="shared" si="8"/>
        <v>-15</v>
      </c>
      <c r="Y38" s="49">
        <f t="shared" si="9"/>
        <v>-12.295081967213115</v>
      </c>
      <c r="Z38" s="50">
        <f t="shared" si="20"/>
        <v>4.0196708072321183E-3</v>
      </c>
      <c r="AA38" s="50">
        <f t="shared" si="20"/>
        <v>4.2334661547340519E-3</v>
      </c>
      <c r="AB38" s="50">
        <f t="shared" si="20"/>
        <v>3.6802712649381801E-3</v>
      </c>
      <c r="AC38" s="50">
        <f t="shared" si="20"/>
        <v>1.7725265973946389E-3</v>
      </c>
      <c r="AD38" s="50">
        <f t="shared" si="20"/>
        <v>6.2968178244022155E-4</v>
      </c>
      <c r="AE38" s="50">
        <f t="shared" si="20"/>
        <v>2.1719012634799527E-3</v>
      </c>
      <c r="AF38" s="50">
        <f t="shared" si="20"/>
        <v>4.9369726645488946E-3</v>
      </c>
      <c r="AG38" s="50">
        <f t="shared" si="20"/>
        <v>4.0203074370427369E-3</v>
      </c>
    </row>
    <row r="39" spans="2:33" x14ac:dyDescent="0.3">
      <c r="B39" s="28"/>
      <c r="C39" s="53" t="s">
        <v>49</v>
      </c>
      <c r="D39" s="7">
        <v>3585</v>
      </c>
      <c r="E39" s="7">
        <v>3977</v>
      </c>
      <c r="F39" s="7">
        <v>4475</v>
      </c>
      <c r="G39" s="7">
        <v>1284</v>
      </c>
      <c r="H39" s="7">
        <v>1764</v>
      </c>
      <c r="I39" s="7">
        <v>3363</v>
      </c>
      <c r="J39" s="7">
        <v>3747</v>
      </c>
      <c r="K39" s="7">
        <v>4157</v>
      </c>
      <c r="L39" s="41">
        <f t="shared" si="21"/>
        <v>392</v>
      </c>
      <c r="M39" s="42">
        <f t="shared" si="22"/>
        <v>10.934449093444909</v>
      </c>
      <c r="N39" s="41">
        <f t="shared" si="23"/>
        <v>498</v>
      </c>
      <c r="O39" s="42">
        <f t="shared" si="19"/>
        <v>12.522001508674879</v>
      </c>
      <c r="P39" s="41">
        <f t="shared" si="4"/>
        <v>-3191</v>
      </c>
      <c r="Q39" s="42">
        <f t="shared" si="5"/>
        <v>-71.307262569832403</v>
      </c>
      <c r="R39" s="41">
        <f t="shared" si="1"/>
        <v>480</v>
      </c>
      <c r="S39" s="42">
        <f t="shared" si="12"/>
        <v>37.383177570093459</v>
      </c>
      <c r="T39" s="41">
        <f t="shared" si="2"/>
        <v>1599</v>
      </c>
      <c r="U39" s="42">
        <f t="shared" si="6"/>
        <v>90.646258503401356</v>
      </c>
      <c r="V39" s="41">
        <f t="shared" si="3"/>
        <v>384</v>
      </c>
      <c r="W39" s="42">
        <f t="shared" si="7"/>
        <v>11.418376449598574</v>
      </c>
      <c r="X39" s="41">
        <f t="shared" si="8"/>
        <v>410</v>
      </c>
      <c r="Y39" s="42">
        <f t="shared" si="9"/>
        <v>10.942087002935681</v>
      </c>
      <c r="Z39" s="35">
        <f t="shared" si="20"/>
        <v>0.16375590731735393</v>
      </c>
      <c r="AA39" s="35">
        <f t="shared" si="20"/>
        <v>0.17180096834058495</v>
      </c>
      <c r="AB39" s="35">
        <f t="shared" si="20"/>
        <v>0.18504734731009387</v>
      </c>
      <c r="AC39" s="35">
        <f t="shared" si="20"/>
        <v>0.16256601078962263</v>
      </c>
      <c r="AD39" s="35">
        <f t="shared" si="20"/>
        <v>0.13884483302806885</v>
      </c>
      <c r="AE39" s="35">
        <f t="shared" si="20"/>
        <v>0.15878486845832784</v>
      </c>
      <c r="AF39" s="35">
        <f t="shared" si="20"/>
        <v>0.15162980798413694</v>
      </c>
      <c r="AG39" s="35">
        <f t="shared" si="20"/>
        <v>0.1561908225774454</v>
      </c>
    </row>
    <row r="40" spans="2:33" x14ac:dyDescent="0.3">
      <c r="B40" s="33"/>
      <c r="C40" s="52" t="s">
        <v>50</v>
      </c>
      <c r="D40" s="47">
        <v>31663</v>
      </c>
      <c r="E40" s="47">
        <v>31432</v>
      </c>
      <c r="F40" s="47">
        <v>28966</v>
      </c>
      <c r="G40" s="47">
        <v>6925</v>
      </c>
      <c r="H40" s="47">
        <v>8109</v>
      </c>
      <c r="I40" s="47">
        <v>5797</v>
      </c>
      <c r="J40" s="47">
        <v>4722</v>
      </c>
      <c r="K40" s="47">
        <v>5085</v>
      </c>
      <c r="L40" s="48">
        <f t="shared" si="21"/>
        <v>-231</v>
      </c>
      <c r="M40" s="49">
        <f t="shared" si="22"/>
        <v>-0.72955815936582125</v>
      </c>
      <c r="N40" s="48">
        <f t="shared" si="23"/>
        <v>-2466</v>
      </c>
      <c r="O40" s="49">
        <f t="shared" si="19"/>
        <v>-7.8455077627895138</v>
      </c>
      <c r="P40" s="48">
        <f t="shared" si="4"/>
        <v>-22041</v>
      </c>
      <c r="Q40" s="49">
        <f t="shared" si="5"/>
        <v>-76.092660360422556</v>
      </c>
      <c r="R40" s="48">
        <f t="shared" si="1"/>
        <v>1184</v>
      </c>
      <c r="S40" s="49">
        <f t="shared" si="12"/>
        <v>17.097472924187727</v>
      </c>
      <c r="T40" s="48">
        <f t="shared" si="2"/>
        <v>-2312</v>
      </c>
      <c r="U40" s="49">
        <f t="shared" si="6"/>
        <v>-28.511530398322847</v>
      </c>
      <c r="V40" s="48">
        <f t="shared" si="3"/>
        <v>-1075</v>
      </c>
      <c r="W40" s="49">
        <f t="shared" si="7"/>
        <v>-18.544074521304125</v>
      </c>
      <c r="X40" s="48">
        <f t="shared" si="8"/>
        <v>363</v>
      </c>
      <c r="Y40" s="49">
        <f t="shared" si="9"/>
        <v>7.687420584498093</v>
      </c>
      <c r="Z40" s="50">
        <f t="shared" si="20"/>
        <v>1.4463049632885292</v>
      </c>
      <c r="AA40" s="50">
        <f t="shared" si="20"/>
        <v>1.3578194711795992</v>
      </c>
      <c r="AB40" s="50">
        <f t="shared" si="20"/>
        <v>1.1977835669685317</v>
      </c>
      <c r="AC40" s="50">
        <f t="shared" si="20"/>
        <v>0.87676762049699108</v>
      </c>
      <c r="AD40" s="50">
        <f t="shared" si="20"/>
        <v>0.63826119672596959</v>
      </c>
      <c r="AE40" s="50">
        <f t="shared" si="20"/>
        <v>0.27370677444333225</v>
      </c>
      <c r="AF40" s="50">
        <f t="shared" si="20"/>
        <v>0.19108512231147443</v>
      </c>
      <c r="AG40" s="50">
        <f t="shared" si="20"/>
        <v>0.19105853567628334</v>
      </c>
    </row>
    <row r="41" spans="2:33" ht="6" customHeight="1" x14ac:dyDescent="0.3">
      <c r="B41" s="33"/>
      <c r="C41" s="51"/>
      <c r="D41" s="6"/>
      <c r="E41" s="6"/>
      <c r="F41" s="6"/>
      <c r="G41" s="6"/>
      <c r="H41" s="6"/>
      <c r="I41" s="6">
        <v>0</v>
      </c>
      <c r="J41" s="6">
        <v>0</v>
      </c>
      <c r="K41" s="6">
        <v>0</v>
      </c>
      <c r="L41" s="41"/>
      <c r="M41" s="42"/>
      <c r="N41" s="41"/>
      <c r="O41" s="42"/>
      <c r="P41" s="41"/>
      <c r="Q41" s="42"/>
      <c r="R41" s="41">
        <f t="shared" si="1"/>
        <v>0</v>
      </c>
      <c r="S41" s="42"/>
      <c r="T41" s="41">
        <f t="shared" si="2"/>
        <v>0</v>
      </c>
      <c r="U41" s="42"/>
      <c r="V41" s="41">
        <f t="shared" si="3"/>
        <v>0</v>
      </c>
      <c r="W41" s="42"/>
      <c r="X41" s="41"/>
      <c r="Y41" s="42"/>
      <c r="Z41" s="35"/>
      <c r="AA41" s="35"/>
      <c r="AB41" s="35"/>
      <c r="AC41" s="35"/>
      <c r="AD41" s="35"/>
      <c r="AE41" s="35"/>
      <c r="AF41" s="35"/>
      <c r="AG41" s="35"/>
    </row>
    <row r="42" spans="2:33" x14ac:dyDescent="0.3">
      <c r="B42" s="28" t="s">
        <v>51</v>
      </c>
      <c r="C42" s="51"/>
      <c r="D42" s="8">
        <v>12903</v>
      </c>
      <c r="E42" s="8">
        <v>12561</v>
      </c>
      <c r="F42" s="8">
        <v>12868</v>
      </c>
      <c r="G42" s="8">
        <v>2810</v>
      </c>
      <c r="H42" s="8">
        <v>4353</v>
      </c>
      <c r="I42" s="8">
        <v>7214</v>
      </c>
      <c r="J42" s="8">
        <v>9759</v>
      </c>
      <c r="K42" s="8">
        <v>10303</v>
      </c>
      <c r="L42" s="43">
        <f t="shared" si="21"/>
        <v>-342</v>
      </c>
      <c r="M42" s="39">
        <f t="shared" si="22"/>
        <v>-2.6505463845617299</v>
      </c>
      <c r="N42" s="43">
        <f t="shared" si="23"/>
        <v>307</v>
      </c>
      <c r="O42" s="39">
        <f t="shared" ref="O42:O51" si="24">(F42-E42)/E42*100</f>
        <v>2.4440729241302446</v>
      </c>
      <c r="P42" s="43">
        <f t="shared" si="4"/>
        <v>-10058</v>
      </c>
      <c r="Q42" s="39">
        <f t="shared" si="5"/>
        <v>-78.162884675163184</v>
      </c>
      <c r="R42" s="43">
        <f t="shared" si="1"/>
        <v>1543</v>
      </c>
      <c r="S42" s="39">
        <f t="shared" si="12"/>
        <v>54.911032028469755</v>
      </c>
      <c r="T42" s="43">
        <f t="shared" si="2"/>
        <v>2861</v>
      </c>
      <c r="U42" s="39">
        <f t="shared" si="6"/>
        <v>65.724787502871578</v>
      </c>
      <c r="V42" s="43">
        <f t="shared" si="3"/>
        <v>2545</v>
      </c>
      <c r="W42" s="39">
        <f t="shared" si="7"/>
        <v>35.278624896035488</v>
      </c>
      <c r="X42" s="43">
        <f t="shared" si="8"/>
        <v>544</v>
      </c>
      <c r="Y42" s="39">
        <f t="shared" si="9"/>
        <v>5.5743416333640745</v>
      </c>
      <c r="Z42" s="34">
        <f t="shared" ref="Z42:AG51" si="25">D42/D$12*100</f>
        <v>0.58938423211040936</v>
      </c>
      <c r="AA42" s="34">
        <f t="shared" si="25"/>
        <v>0.5426180445879023</v>
      </c>
      <c r="AB42" s="34">
        <f t="shared" si="25"/>
        <v>0.53210933300252239</v>
      </c>
      <c r="AC42" s="34">
        <f t="shared" si="25"/>
        <v>0.35577140990563827</v>
      </c>
      <c r="AD42" s="34">
        <f t="shared" si="25"/>
        <v>0.34262559987028557</v>
      </c>
      <c r="AE42" s="34">
        <f t="shared" si="25"/>
        <v>0.34061077640748644</v>
      </c>
      <c r="AF42" s="34">
        <f t="shared" si="25"/>
        <v>0.39491734617485791</v>
      </c>
      <c r="AG42" s="34">
        <f t="shared" si="25"/>
        <v>0.38711427592384412</v>
      </c>
    </row>
    <row r="43" spans="2:33" x14ac:dyDescent="0.3">
      <c r="B43" s="28"/>
      <c r="C43" s="52" t="s">
        <v>52</v>
      </c>
      <c r="D43" s="47">
        <v>414</v>
      </c>
      <c r="E43" s="47">
        <v>341</v>
      </c>
      <c r="F43" s="47">
        <v>351</v>
      </c>
      <c r="G43" s="47">
        <v>72</v>
      </c>
      <c r="H43" s="47">
        <v>244</v>
      </c>
      <c r="I43" s="47">
        <v>312</v>
      </c>
      <c r="J43" s="47">
        <v>505</v>
      </c>
      <c r="K43" s="47">
        <v>490</v>
      </c>
      <c r="L43" s="48">
        <f t="shared" si="21"/>
        <v>-73</v>
      </c>
      <c r="M43" s="49">
        <f t="shared" si="22"/>
        <v>-17.632850241545896</v>
      </c>
      <c r="N43" s="48">
        <f t="shared" si="23"/>
        <v>10</v>
      </c>
      <c r="O43" s="49">
        <f t="shared" si="24"/>
        <v>2.9325513196480939</v>
      </c>
      <c r="P43" s="48">
        <f t="shared" si="4"/>
        <v>-279</v>
      </c>
      <c r="Q43" s="49">
        <f t="shared" si="5"/>
        <v>-79.487179487179489</v>
      </c>
      <c r="R43" s="48">
        <f t="shared" si="1"/>
        <v>172</v>
      </c>
      <c r="S43" s="49">
        <f t="shared" si="12"/>
        <v>238.88888888888889</v>
      </c>
      <c r="T43" s="48">
        <f t="shared" si="2"/>
        <v>68</v>
      </c>
      <c r="U43" s="49">
        <f t="shared" si="6"/>
        <v>27.868852459016392</v>
      </c>
      <c r="V43" s="48">
        <f t="shared" si="3"/>
        <v>193</v>
      </c>
      <c r="W43" s="49">
        <f t="shared" si="7"/>
        <v>61.858974358974365</v>
      </c>
      <c r="X43" s="48">
        <f t="shared" si="8"/>
        <v>-15</v>
      </c>
      <c r="Y43" s="49">
        <f t="shared" si="9"/>
        <v>-2.9702970297029703</v>
      </c>
      <c r="Z43" s="50">
        <f t="shared" si="25"/>
        <v>1.8910724024932921E-2</v>
      </c>
      <c r="AA43" s="50">
        <f t="shared" si="25"/>
        <v>1.473073427310522E-2</v>
      </c>
      <c r="AB43" s="50">
        <f t="shared" si="25"/>
        <v>1.4514328247115741E-2</v>
      </c>
      <c r="AC43" s="50">
        <f t="shared" si="25"/>
        <v>9.1158510723152869E-3</v>
      </c>
      <c r="AD43" s="50">
        <f t="shared" si="25"/>
        <v>1.9205294364426757E-2</v>
      </c>
      <c r="AE43" s="50">
        <f t="shared" si="25"/>
        <v>1.473115639577707E-2</v>
      </c>
      <c r="AF43" s="50">
        <f t="shared" si="25"/>
        <v>2.0435829472108126E-2</v>
      </c>
      <c r="AG43" s="50">
        <f t="shared" si="25"/>
        <v>1.8410753683653653E-2</v>
      </c>
    </row>
    <row r="44" spans="2:33" x14ac:dyDescent="0.3">
      <c r="B44" s="33"/>
      <c r="C44" s="53" t="s">
        <v>53</v>
      </c>
      <c r="D44" s="7">
        <v>341</v>
      </c>
      <c r="E44" s="7">
        <v>331</v>
      </c>
      <c r="F44" s="7">
        <v>330</v>
      </c>
      <c r="G44" s="7">
        <v>44</v>
      </c>
      <c r="H44" s="7">
        <v>61</v>
      </c>
      <c r="I44" s="7">
        <v>98</v>
      </c>
      <c r="J44" s="7">
        <v>118</v>
      </c>
      <c r="K44" s="7">
        <v>64</v>
      </c>
      <c r="L44" s="41">
        <f t="shared" si="21"/>
        <v>-10</v>
      </c>
      <c r="M44" s="42">
        <f t="shared" si="22"/>
        <v>-2.9325513196480939</v>
      </c>
      <c r="N44" s="41">
        <f t="shared" si="23"/>
        <v>-1</v>
      </c>
      <c r="O44" s="42">
        <f t="shared" si="24"/>
        <v>-0.30211480362537763</v>
      </c>
      <c r="P44" s="41">
        <f t="shared" si="4"/>
        <v>-286</v>
      </c>
      <c r="Q44" s="42">
        <f t="shared" si="5"/>
        <v>-86.666666666666671</v>
      </c>
      <c r="R44" s="41">
        <f t="shared" si="1"/>
        <v>17</v>
      </c>
      <c r="S44" s="42">
        <f t="shared" si="12"/>
        <v>38.636363636363633</v>
      </c>
      <c r="T44" s="41">
        <f t="shared" si="2"/>
        <v>37</v>
      </c>
      <c r="U44" s="42">
        <f t="shared" si="6"/>
        <v>60.655737704918032</v>
      </c>
      <c r="V44" s="41">
        <f t="shared" si="3"/>
        <v>20</v>
      </c>
      <c r="W44" s="42">
        <f t="shared" si="7"/>
        <v>20.408163265306122</v>
      </c>
      <c r="X44" s="41">
        <f t="shared" si="8"/>
        <v>-54</v>
      </c>
      <c r="Y44" s="42">
        <f t="shared" si="9"/>
        <v>-45.762711864406782</v>
      </c>
      <c r="Z44" s="35">
        <f t="shared" si="25"/>
        <v>1.557622437802446E-2</v>
      </c>
      <c r="AA44" s="35">
        <f t="shared" si="25"/>
        <v>1.429874793078542E-2</v>
      </c>
      <c r="AB44" s="35">
        <f t="shared" si="25"/>
        <v>1.3645949634040443E-2</v>
      </c>
      <c r="AC44" s="35">
        <f t="shared" si="25"/>
        <v>5.5707978775260091E-3</v>
      </c>
      <c r="AD44" s="35">
        <f t="shared" si="25"/>
        <v>4.8013235911066893E-3</v>
      </c>
      <c r="AE44" s="35">
        <f t="shared" si="25"/>
        <v>4.6270939961094637E-3</v>
      </c>
      <c r="AF44" s="35">
        <f t="shared" si="25"/>
        <v>4.7751047083341765E-3</v>
      </c>
      <c r="AG44" s="35">
        <f t="shared" si="25"/>
        <v>2.4046698688853754E-3</v>
      </c>
    </row>
    <row r="45" spans="2:33" x14ac:dyDescent="0.3">
      <c r="B45" s="33"/>
      <c r="C45" s="52" t="s">
        <v>54</v>
      </c>
      <c r="D45" s="47">
        <v>3085</v>
      </c>
      <c r="E45" s="47">
        <v>3073</v>
      </c>
      <c r="F45" s="47">
        <v>2809</v>
      </c>
      <c r="G45" s="47">
        <v>769</v>
      </c>
      <c r="H45" s="47">
        <v>729</v>
      </c>
      <c r="I45" s="47">
        <v>655</v>
      </c>
      <c r="J45" s="47">
        <v>998</v>
      </c>
      <c r="K45" s="47">
        <v>1154</v>
      </c>
      <c r="L45" s="48">
        <f t="shared" si="21"/>
        <v>-12</v>
      </c>
      <c r="M45" s="49">
        <f t="shared" si="22"/>
        <v>-0.38897893030794162</v>
      </c>
      <c r="N45" s="48">
        <f t="shared" si="23"/>
        <v>-264</v>
      </c>
      <c r="O45" s="49">
        <f t="shared" si="24"/>
        <v>-8.5909534656687274</v>
      </c>
      <c r="P45" s="48">
        <f t="shared" si="4"/>
        <v>-2040</v>
      </c>
      <c r="Q45" s="49">
        <f t="shared" si="5"/>
        <v>-72.623709505161983</v>
      </c>
      <c r="R45" s="48">
        <f t="shared" si="1"/>
        <v>-40</v>
      </c>
      <c r="S45" s="49">
        <f t="shared" si="12"/>
        <v>-5.2015604681404417</v>
      </c>
      <c r="T45" s="48">
        <f t="shared" si="2"/>
        <v>-74</v>
      </c>
      <c r="U45" s="49">
        <f t="shared" si="6"/>
        <v>-10.150891632373114</v>
      </c>
      <c r="V45" s="48">
        <f t="shared" si="3"/>
        <v>343</v>
      </c>
      <c r="W45" s="49">
        <f t="shared" si="7"/>
        <v>52.366412213740453</v>
      </c>
      <c r="X45" s="48">
        <f t="shared" si="8"/>
        <v>156</v>
      </c>
      <c r="Y45" s="49">
        <f t="shared" si="9"/>
        <v>15.631262525050099</v>
      </c>
      <c r="Z45" s="50">
        <f t="shared" si="25"/>
        <v>0.14091686863989872</v>
      </c>
      <c r="AA45" s="50">
        <f t="shared" si="25"/>
        <v>0.13274940299487492</v>
      </c>
      <c r="AB45" s="50">
        <f t="shared" si="25"/>
        <v>0.11615597733945332</v>
      </c>
      <c r="AC45" s="50">
        <f t="shared" si="25"/>
        <v>9.7362353814034103E-2</v>
      </c>
      <c r="AD45" s="50">
        <f t="shared" si="25"/>
        <v>5.7379752424865191E-2</v>
      </c>
      <c r="AE45" s="50">
        <f t="shared" si="25"/>
        <v>3.0925985382160188E-2</v>
      </c>
      <c r="AF45" s="50">
        <f t="shared" si="25"/>
        <v>4.0386055075572101E-2</v>
      </c>
      <c r="AG45" s="50">
        <f t="shared" si="25"/>
        <v>4.335920357333943E-2</v>
      </c>
    </row>
    <row r="46" spans="2:33" x14ac:dyDescent="0.3">
      <c r="B46" s="33"/>
      <c r="C46" s="53" t="s">
        <v>55</v>
      </c>
      <c r="D46" s="7">
        <v>384</v>
      </c>
      <c r="E46" s="7">
        <v>387</v>
      </c>
      <c r="F46" s="7">
        <v>484</v>
      </c>
      <c r="G46" s="7">
        <v>116</v>
      </c>
      <c r="H46" s="7">
        <v>337</v>
      </c>
      <c r="I46" s="7">
        <v>400</v>
      </c>
      <c r="J46" s="7">
        <v>370</v>
      </c>
      <c r="K46" s="7">
        <v>434</v>
      </c>
      <c r="L46" s="41">
        <f t="shared" si="21"/>
        <v>3</v>
      </c>
      <c r="M46" s="42">
        <f t="shared" si="22"/>
        <v>0.78125</v>
      </c>
      <c r="N46" s="41">
        <f t="shared" si="23"/>
        <v>97</v>
      </c>
      <c r="O46" s="42">
        <f t="shared" si="24"/>
        <v>25.064599483204137</v>
      </c>
      <c r="P46" s="41">
        <f t="shared" si="4"/>
        <v>-368</v>
      </c>
      <c r="Q46" s="42">
        <f t="shared" si="5"/>
        <v>-76.033057851239676</v>
      </c>
      <c r="R46" s="41">
        <f t="shared" si="1"/>
        <v>221</v>
      </c>
      <c r="S46" s="42">
        <f t="shared" si="12"/>
        <v>190.51724137931035</v>
      </c>
      <c r="T46" s="41">
        <f t="shared" si="2"/>
        <v>63</v>
      </c>
      <c r="U46" s="42">
        <f t="shared" si="6"/>
        <v>18.694362017804153</v>
      </c>
      <c r="V46" s="41">
        <f t="shared" si="3"/>
        <v>-30</v>
      </c>
      <c r="W46" s="42">
        <f t="shared" si="7"/>
        <v>-7.5</v>
      </c>
      <c r="X46" s="41">
        <f t="shared" si="8"/>
        <v>64</v>
      </c>
      <c r="Y46" s="42">
        <f t="shared" si="9"/>
        <v>17.297297297297298</v>
      </c>
      <c r="Z46" s="35">
        <f t="shared" si="25"/>
        <v>1.754038170428561E-2</v>
      </c>
      <c r="AA46" s="35">
        <f t="shared" si="25"/>
        <v>1.6717871447776308E-2</v>
      </c>
      <c r="AB46" s="35">
        <f t="shared" si="25"/>
        <v>2.0014059463259317E-2</v>
      </c>
      <c r="AC46" s="35">
        <f t="shared" si="25"/>
        <v>1.4686648949841296E-2</v>
      </c>
      <c r="AD46" s="35">
        <f t="shared" si="25"/>
        <v>2.6525345085294333E-2</v>
      </c>
      <c r="AE46" s="35">
        <f t="shared" si="25"/>
        <v>1.8886097943303932E-2</v>
      </c>
      <c r="AF46" s="35">
        <f t="shared" si="25"/>
        <v>1.4972785949861402E-2</v>
      </c>
      <c r="AG46" s="35">
        <f t="shared" si="25"/>
        <v>1.6306667548378954E-2</v>
      </c>
    </row>
    <row r="47" spans="2:33" x14ac:dyDescent="0.3">
      <c r="B47" s="33"/>
      <c r="C47" s="52" t="s">
        <v>56</v>
      </c>
      <c r="D47" s="47">
        <v>932</v>
      </c>
      <c r="E47" s="47">
        <v>966</v>
      </c>
      <c r="F47" s="47">
        <v>1135</v>
      </c>
      <c r="G47" s="47">
        <v>213</v>
      </c>
      <c r="H47" s="47">
        <v>604</v>
      </c>
      <c r="I47" s="47">
        <v>849</v>
      </c>
      <c r="J47" s="47">
        <v>952</v>
      </c>
      <c r="K47" s="47">
        <v>1018</v>
      </c>
      <c r="L47" s="48">
        <f t="shared" si="21"/>
        <v>34</v>
      </c>
      <c r="M47" s="49">
        <f t="shared" si="22"/>
        <v>3.648068669527897</v>
      </c>
      <c r="N47" s="48">
        <f t="shared" si="23"/>
        <v>169</v>
      </c>
      <c r="O47" s="49">
        <f t="shared" si="24"/>
        <v>17.494824016563147</v>
      </c>
      <c r="P47" s="48">
        <f t="shared" si="4"/>
        <v>-922</v>
      </c>
      <c r="Q47" s="49">
        <f t="shared" si="5"/>
        <v>-81.233480176211458</v>
      </c>
      <c r="R47" s="48">
        <f t="shared" si="1"/>
        <v>391</v>
      </c>
      <c r="S47" s="49">
        <f t="shared" si="12"/>
        <v>183.56807511737091</v>
      </c>
      <c r="T47" s="48">
        <f t="shared" si="2"/>
        <v>245</v>
      </c>
      <c r="U47" s="49">
        <f t="shared" si="6"/>
        <v>40.562913907284766</v>
      </c>
      <c r="V47" s="48">
        <f t="shared" si="3"/>
        <v>103</v>
      </c>
      <c r="W47" s="49">
        <f t="shared" si="7"/>
        <v>12.131919905771497</v>
      </c>
      <c r="X47" s="48">
        <f t="shared" si="8"/>
        <v>66</v>
      </c>
      <c r="Y47" s="49">
        <f t="shared" si="9"/>
        <v>6.9327731092436977</v>
      </c>
      <c r="Z47" s="50">
        <f t="shared" si="25"/>
        <v>4.2571968094776529E-2</v>
      </c>
      <c r="AA47" s="50">
        <f t="shared" si="25"/>
        <v>4.17298806680928E-2</v>
      </c>
      <c r="AB47" s="50">
        <f t="shared" si="25"/>
        <v>4.6933796468593636E-2</v>
      </c>
      <c r="AC47" s="50">
        <f t="shared" si="25"/>
        <v>2.6967726088932723E-2</v>
      </c>
      <c r="AD47" s="50">
        <f t="shared" si="25"/>
        <v>4.7540974574236727E-2</v>
      </c>
      <c r="AE47" s="50">
        <f t="shared" si="25"/>
        <v>4.0085742884662601E-2</v>
      </c>
      <c r="AF47" s="50">
        <f t="shared" si="25"/>
        <v>3.8524573579102848E-2</v>
      </c>
      <c r="AG47" s="50">
        <f t="shared" si="25"/>
        <v>3.8249280101958008E-2</v>
      </c>
    </row>
    <row r="48" spans="2:33" ht="16.2" x14ac:dyDescent="0.3">
      <c r="B48" s="33"/>
      <c r="C48" s="53" t="s">
        <v>57</v>
      </c>
      <c r="D48" s="7">
        <v>13</v>
      </c>
      <c r="E48" s="7">
        <v>7</v>
      </c>
      <c r="F48" s="7">
        <v>5</v>
      </c>
      <c r="G48" s="7">
        <v>0</v>
      </c>
      <c r="H48" s="7">
        <v>0</v>
      </c>
      <c r="I48" s="7">
        <v>1</v>
      </c>
      <c r="J48" s="7">
        <v>0</v>
      </c>
      <c r="K48" s="7">
        <v>3</v>
      </c>
      <c r="L48" s="41">
        <f t="shared" si="21"/>
        <v>-6</v>
      </c>
      <c r="M48" s="42">
        <f t="shared" si="22"/>
        <v>-46.153846153846153</v>
      </c>
      <c r="N48" s="41">
        <f t="shared" si="23"/>
        <v>-2</v>
      </c>
      <c r="O48" s="42">
        <f t="shared" si="24"/>
        <v>-28.571428571428569</v>
      </c>
      <c r="P48" s="41">
        <f t="shared" si="4"/>
        <v>-5</v>
      </c>
      <c r="Q48" s="42">
        <f t="shared" si="5"/>
        <v>-100</v>
      </c>
      <c r="R48" s="41">
        <f t="shared" si="1"/>
        <v>0</v>
      </c>
      <c r="S48" s="42" t="e">
        <f t="shared" si="12"/>
        <v>#DIV/0!</v>
      </c>
      <c r="T48" s="41">
        <f t="shared" si="2"/>
        <v>1</v>
      </c>
      <c r="U48" s="42"/>
      <c r="V48" s="41">
        <f t="shared" si="3"/>
        <v>-1</v>
      </c>
      <c r="W48" s="42">
        <f t="shared" si="7"/>
        <v>-100</v>
      </c>
      <c r="X48" s="41">
        <f t="shared" si="8"/>
        <v>3</v>
      </c>
      <c r="Y48" s="42" t="e">
        <f t="shared" si="9"/>
        <v>#DIV/0!</v>
      </c>
      <c r="Z48" s="35">
        <f t="shared" si="25"/>
        <v>5.9381500561383571E-4</v>
      </c>
      <c r="AA48" s="35">
        <f t="shared" si="25"/>
        <v>3.0239043962386084E-4</v>
      </c>
      <c r="AB48" s="35">
        <f t="shared" si="25"/>
        <v>2.067568126369764E-4</v>
      </c>
      <c r="AC48" s="35">
        <f t="shared" si="25"/>
        <v>0</v>
      </c>
      <c r="AD48" s="35">
        <f t="shared" si="25"/>
        <v>0</v>
      </c>
      <c r="AE48" s="35">
        <f t="shared" si="25"/>
        <v>4.7215244858259836E-5</v>
      </c>
      <c r="AF48" s="35">
        <f t="shared" si="25"/>
        <v>0</v>
      </c>
      <c r="AG48" s="35">
        <f t="shared" si="25"/>
        <v>1.1271890010400198E-4</v>
      </c>
    </row>
    <row r="49" spans="2:33" x14ac:dyDescent="0.3">
      <c r="B49" s="33"/>
      <c r="C49" s="52" t="s">
        <v>58</v>
      </c>
      <c r="D49" s="47">
        <v>5749</v>
      </c>
      <c r="E49" s="47">
        <v>5702</v>
      </c>
      <c r="F49" s="47">
        <v>5822</v>
      </c>
      <c r="G49" s="47">
        <v>1276</v>
      </c>
      <c r="H49" s="47">
        <v>1776</v>
      </c>
      <c r="I49" s="47">
        <v>3741</v>
      </c>
      <c r="J49" s="47">
        <v>5043</v>
      </c>
      <c r="K49" s="47">
        <v>5360</v>
      </c>
      <c r="L49" s="48">
        <f t="shared" si="21"/>
        <v>-47</v>
      </c>
      <c r="M49" s="49">
        <f t="shared" si="22"/>
        <v>-0.81753348408418847</v>
      </c>
      <c r="N49" s="48">
        <f t="shared" si="23"/>
        <v>120</v>
      </c>
      <c r="O49" s="49">
        <f t="shared" si="24"/>
        <v>2.1045247281655559</v>
      </c>
      <c r="P49" s="48">
        <f t="shared" si="4"/>
        <v>-4546</v>
      </c>
      <c r="Q49" s="49">
        <f t="shared" si="5"/>
        <v>-78.083132944005499</v>
      </c>
      <c r="R49" s="48">
        <f t="shared" si="1"/>
        <v>500</v>
      </c>
      <c r="S49" s="49">
        <f t="shared" si="12"/>
        <v>39.184952978056423</v>
      </c>
      <c r="T49" s="48">
        <f t="shared" si="2"/>
        <v>1965</v>
      </c>
      <c r="U49" s="49">
        <f t="shared" si="6"/>
        <v>110.64189189189189</v>
      </c>
      <c r="V49" s="48">
        <f t="shared" si="3"/>
        <v>1302</v>
      </c>
      <c r="W49" s="49">
        <f t="shared" si="7"/>
        <v>34.803528468323982</v>
      </c>
      <c r="X49" s="48">
        <f t="shared" si="8"/>
        <v>317</v>
      </c>
      <c r="Y49" s="49">
        <f t="shared" si="9"/>
        <v>6.2859409081895707</v>
      </c>
      <c r="Z49" s="50">
        <f t="shared" si="25"/>
        <v>0.26260326671338013</v>
      </c>
      <c r="AA49" s="50">
        <f t="shared" si="25"/>
        <v>0.24631861239075067</v>
      </c>
      <c r="AB49" s="50">
        <f t="shared" si="25"/>
        <v>0.24074763263449533</v>
      </c>
      <c r="AC49" s="50">
        <f t="shared" si="25"/>
        <v>0.16155313844825425</v>
      </c>
      <c r="AD49" s="50">
        <f t="shared" si="25"/>
        <v>0.13978935570172918</v>
      </c>
      <c r="AE49" s="50">
        <f t="shared" si="25"/>
        <v>0.17663223101475004</v>
      </c>
      <c r="AF49" s="50">
        <f t="shared" si="25"/>
        <v>0.20407502579770551</v>
      </c>
      <c r="AG49" s="50">
        <f t="shared" si="25"/>
        <v>0.20139110151915018</v>
      </c>
    </row>
    <row r="50" spans="2:33" x14ac:dyDescent="0.3">
      <c r="B50" s="33"/>
      <c r="C50" s="53" t="s">
        <v>59</v>
      </c>
      <c r="D50" s="7">
        <v>1300</v>
      </c>
      <c r="E50" s="7">
        <v>1159</v>
      </c>
      <c r="F50" s="7">
        <v>1326</v>
      </c>
      <c r="G50" s="7">
        <v>207</v>
      </c>
      <c r="H50" s="7">
        <v>345</v>
      </c>
      <c r="I50" s="7">
        <v>668</v>
      </c>
      <c r="J50" s="7">
        <v>1015</v>
      </c>
      <c r="K50" s="7">
        <v>1020</v>
      </c>
      <c r="L50" s="41">
        <f t="shared" si="21"/>
        <v>-141</v>
      </c>
      <c r="M50" s="42">
        <f t="shared" si="22"/>
        <v>-10.846153846153845</v>
      </c>
      <c r="N50" s="41">
        <f t="shared" si="23"/>
        <v>167</v>
      </c>
      <c r="O50" s="42">
        <f t="shared" si="24"/>
        <v>14.408973252804142</v>
      </c>
      <c r="P50" s="41">
        <f t="shared" si="4"/>
        <v>-1119</v>
      </c>
      <c r="Q50" s="42">
        <f t="shared" si="5"/>
        <v>-84.389140271493218</v>
      </c>
      <c r="R50" s="41">
        <f t="shared" si="1"/>
        <v>138</v>
      </c>
      <c r="S50" s="42">
        <f t="shared" si="12"/>
        <v>66.666666666666657</v>
      </c>
      <c r="T50" s="41">
        <f t="shared" si="2"/>
        <v>323</v>
      </c>
      <c r="U50" s="42">
        <f t="shared" si="6"/>
        <v>93.623188405797094</v>
      </c>
      <c r="V50" s="41">
        <f t="shared" si="3"/>
        <v>347</v>
      </c>
      <c r="W50" s="42">
        <f t="shared" si="7"/>
        <v>51.946107784431142</v>
      </c>
      <c r="X50" s="41">
        <f t="shared" si="8"/>
        <v>5</v>
      </c>
      <c r="Y50" s="42">
        <f t="shared" si="9"/>
        <v>0.49261083743842365</v>
      </c>
      <c r="Z50" s="35">
        <f t="shared" si="25"/>
        <v>5.9381500561383568E-2</v>
      </c>
      <c r="AA50" s="35">
        <f t="shared" si="25"/>
        <v>5.0067217074864959E-2</v>
      </c>
      <c r="AB50" s="35">
        <f t="shared" si="25"/>
        <v>5.4831906711326137E-2</v>
      </c>
      <c r="AC50" s="35">
        <f t="shared" si="25"/>
        <v>2.6208071832906452E-2</v>
      </c>
      <c r="AD50" s="35">
        <f t="shared" si="25"/>
        <v>2.7155026867734553E-2</v>
      </c>
      <c r="AE50" s="35">
        <f t="shared" si="25"/>
        <v>3.1539783565317572E-2</v>
      </c>
      <c r="AF50" s="35">
        <f t="shared" si="25"/>
        <v>4.1073993889484656E-2</v>
      </c>
      <c r="AG50" s="35">
        <f t="shared" si="25"/>
        <v>3.8324426035360667E-2</v>
      </c>
    </row>
    <row r="51" spans="2:33" x14ac:dyDescent="0.3">
      <c r="B51" s="33"/>
      <c r="C51" s="52" t="s">
        <v>60</v>
      </c>
      <c r="D51" s="47">
        <v>685</v>
      </c>
      <c r="E51" s="47">
        <v>595</v>
      </c>
      <c r="F51" s="47">
        <v>606</v>
      </c>
      <c r="G51" s="47">
        <v>113</v>
      </c>
      <c r="H51" s="47">
        <v>257</v>
      </c>
      <c r="I51" s="47">
        <v>490</v>
      </c>
      <c r="J51" s="47">
        <v>758</v>
      </c>
      <c r="K51" s="47">
        <v>760</v>
      </c>
      <c r="L51" s="48">
        <f t="shared" si="21"/>
        <v>-90</v>
      </c>
      <c r="M51" s="49">
        <f t="shared" si="22"/>
        <v>-13.138686131386862</v>
      </c>
      <c r="N51" s="48">
        <f t="shared" si="23"/>
        <v>11</v>
      </c>
      <c r="O51" s="49">
        <f t="shared" si="24"/>
        <v>1.8487394957983194</v>
      </c>
      <c r="P51" s="48">
        <f t="shared" si="4"/>
        <v>-493</v>
      </c>
      <c r="Q51" s="49">
        <f t="shared" si="5"/>
        <v>-81.353135313531354</v>
      </c>
      <c r="R51" s="48">
        <f t="shared" si="1"/>
        <v>144</v>
      </c>
      <c r="S51" s="49">
        <f t="shared" si="12"/>
        <v>127.43362831858407</v>
      </c>
      <c r="T51" s="48">
        <f t="shared" si="2"/>
        <v>233</v>
      </c>
      <c r="U51" s="49">
        <f t="shared" si="6"/>
        <v>90.661478599221795</v>
      </c>
      <c r="V51" s="48">
        <f t="shared" si="3"/>
        <v>268</v>
      </c>
      <c r="W51" s="49">
        <f t="shared" si="7"/>
        <v>54.693877551020407</v>
      </c>
      <c r="X51" s="48">
        <f t="shared" si="8"/>
        <v>2</v>
      </c>
      <c r="Y51" s="49">
        <f t="shared" si="9"/>
        <v>0.26385224274406333</v>
      </c>
      <c r="Z51" s="50">
        <f t="shared" si="25"/>
        <v>3.1289482988113647E-2</v>
      </c>
      <c r="AA51" s="50">
        <f t="shared" si="25"/>
        <v>2.5703187368028173E-2</v>
      </c>
      <c r="AB51" s="50">
        <f t="shared" si="25"/>
        <v>2.5058925691601539E-2</v>
      </c>
      <c r="AC51" s="50">
        <f t="shared" si="25"/>
        <v>1.430682182182816E-2</v>
      </c>
      <c r="AD51" s="50">
        <f t="shared" si="25"/>
        <v>2.022852726089212E-2</v>
      </c>
      <c r="AE51" s="50">
        <f t="shared" si="25"/>
        <v>2.3135469980547319E-2</v>
      </c>
      <c r="AF51" s="50">
        <f t="shared" si="25"/>
        <v>3.067397770268903E-2</v>
      </c>
      <c r="AG51" s="50">
        <f t="shared" si="25"/>
        <v>2.8555454693013831E-2</v>
      </c>
    </row>
    <row r="52" spans="2:33" ht="6" customHeight="1" x14ac:dyDescent="0.3">
      <c r="B52" s="33"/>
      <c r="C52" s="51"/>
      <c r="D52" s="6"/>
      <c r="E52" s="6"/>
      <c r="F52" s="6"/>
      <c r="G52" s="6"/>
      <c r="H52" s="6">
        <v>0</v>
      </c>
      <c r="I52" s="6">
        <v>0</v>
      </c>
      <c r="J52" s="6">
        <v>0</v>
      </c>
      <c r="K52" s="6">
        <v>0</v>
      </c>
      <c r="L52" s="41"/>
      <c r="M52" s="42"/>
      <c r="N52" s="41"/>
      <c r="O52" s="42"/>
      <c r="P52" s="41"/>
      <c r="Q52" s="42"/>
      <c r="R52" s="41">
        <f t="shared" si="1"/>
        <v>0</v>
      </c>
      <c r="S52" s="42"/>
      <c r="T52" s="41">
        <f t="shared" si="2"/>
        <v>0</v>
      </c>
      <c r="U52" s="42"/>
      <c r="V52" s="41">
        <f t="shared" si="3"/>
        <v>0</v>
      </c>
      <c r="W52" s="42"/>
      <c r="X52" s="41"/>
      <c r="Y52" s="42"/>
      <c r="Z52" s="35"/>
      <c r="AA52" s="35"/>
      <c r="AB52" s="35"/>
      <c r="AC52" s="35"/>
      <c r="AD52" s="35"/>
      <c r="AE52" s="35"/>
      <c r="AF52" s="35"/>
      <c r="AG52" s="35"/>
    </row>
    <row r="53" spans="2:33" x14ac:dyDescent="0.3">
      <c r="B53" s="28" t="s">
        <v>61</v>
      </c>
      <c r="C53" s="51"/>
      <c r="D53" s="8">
        <v>383066</v>
      </c>
      <c r="E53" s="8">
        <v>414722</v>
      </c>
      <c r="F53" s="8">
        <v>438284</v>
      </c>
      <c r="G53" s="8">
        <v>149023</v>
      </c>
      <c r="H53" s="8">
        <v>212639</v>
      </c>
      <c r="I53" s="8">
        <v>410832</v>
      </c>
      <c r="J53" s="8">
        <v>431980</v>
      </c>
      <c r="K53" s="8">
        <v>428637</v>
      </c>
      <c r="L53" s="43">
        <f t="shared" si="21"/>
        <v>31656</v>
      </c>
      <c r="M53" s="39">
        <f t="shared" si="22"/>
        <v>8.2638500937175312</v>
      </c>
      <c r="N53" s="43">
        <f t="shared" si="23"/>
        <v>23562</v>
      </c>
      <c r="O53" s="39">
        <f t="shared" ref="O53:O76" si="26">(F53-E53)/E53*100</f>
        <v>5.6813962124025252</v>
      </c>
      <c r="P53" s="43">
        <f t="shared" si="4"/>
        <v>-289261</v>
      </c>
      <c r="Q53" s="39">
        <f t="shared" si="5"/>
        <v>-65.998530633105474</v>
      </c>
      <c r="R53" s="43">
        <f t="shared" si="1"/>
        <v>63616</v>
      </c>
      <c r="S53" s="39">
        <f t="shared" si="12"/>
        <v>42.688712480623799</v>
      </c>
      <c r="T53" s="43">
        <f t="shared" si="2"/>
        <v>198193</v>
      </c>
      <c r="U53" s="39">
        <f t="shared" si="6"/>
        <v>93.206326214852396</v>
      </c>
      <c r="V53" s="43">
        <f t="shared" si="3"/>
        <v>21148</v>
      </c>
      <c r="W53" s="39">
        <f t="shared" si="7"/>
        <v>5.1476029131129026</v>
      </c>
      <c r="X53" s="43">
        <f t="shared" si="8"/>
        <v>-3343</v>
      </c>
      <c r="Y53" s="39">
        <f t="shared" si="9"/>
        <v>-0.77387842029723597</v>
      </c>
      <c r="Z53" s="34">
        <f t="shared" ref="Z53:AG76" si="27">D53/D$12*100</f>
        <v>17.497718380036122</v>
      </c>
      <c r="AA53" s="34">
        <f t="shared" si="27"/>
        <v>17.915423985955258</v>
      </c>
      <c r="AB53" s="34">
        <f t="shared" si="27"/>
        <v>18.123640573956912</v>
      </c>
      <c r="AC53" s="34">
        <f t="shared" si="27"/>
        <v>18.867659365967235</v>
      </c>
      <c r="AD53" s="34">
        <f t="shared" si="27"/>
        <v>16.736863067038286</v>
      </c>
      <c r="AE53" s="34">
        <f t="shared" si="27"/>
        <v>19.397533475608604</v>
      </c>
      <c r="AF53" s="34">
        <f t="shared" si="27"/>
        <v>17.480929931408454</v>
      </c>
      <c r="AG53" s="34">
        <f>K53/K$12*100</f>
        <v>16.105163727959699</v>
      </c>
    </row>
    <row r="54" spans="2:33" x14ac:dyDescent="0.3">
      <c r="B54" s="32"/>
      <c r="C54" s="52" t="s">
        <v>62</v>
      </c>
      <c r="D54" s="47">
        <v>54424</v>
      </c>
      <c r="E54" s="47">
        <v>61048</v>
      </c>
      <c r="F54" s="47">
        <v>67357</v>
      </c>
      <c r="G54" s="47">
        <v>23845</v>
      </c>
      <c r="H54" s="47">
        <v>31739</v>
      </c>
      <c r="I54" s="47">
        <v>66716</v>
      </c>
      <c r="J54" s="47">
        <v>75461</v>
      </c>
      <c r="K54" s="47">
        <v>73654</v>
      </c>
      <c r="L54" s="48">
        <f t="shared" si="21"/>
        <v>6624</v>
      </c>
      <c r="M54" s="49">
        <f t="shared" si="22"/>
        <v>12.171100984859621</v>
      </c>
      <c r="N54" s="48">
        <f t="shared" si="23"/>
        <v>6309</v>
      </c>
      <c r="O54" s="49">
        <f t="shared" si="26"/>
        <v>10.334490892412527</v>
      </c>
      <c r="P54" s="48">
        <f t="shared" si="4"/>
        <v>-43512</v>
      </c>
      <c r="Q54" s="49">
        <f t="shared" si="5"/>
        <v>-64.599076562198434</v>
      </c>
      <c r="R54" s="48">
        <f t="shared" si="1"/>
        <v>7894</v>
      </c>
      <c r="S54" s="49">
        <f t="shared" si="12"/>
        <v>33.105472845460262</v>
      </c>
      <c r="T54" s="48">
        <f t="shared" si="2"/>
        <v>34977</v>
      </c>
      <c r="U54" s="49">
        <f t="shared" si="6"/>
        <v>110.20195973408109</v>
      </c>
      <c r="V54" s="48">
        <f t="shared" si="3"/>
        <v>8745</v>
      </c>
      <c r="W54" s="49">
        <f t="shared" si="7"/>
        <v>13.107800227831405</v>
      </c>
      <c r="X54" s="48">
        <f t="shared" si="8"/>
        <v>-1807</v>
      </c>
      <c r="Y54" s="49">
        <f t="shared" si="9"/>
        <v>-2.3946144365963877</v>
      </c>
      <c r="Z54" s="50">
        <f t="shared" si="27"/>
        <v>2.4859836819636456</v>
      </c>
      <c r="AA54" s="50">
        <f t="shared" si="27"/>
        <v>2.6371902225939223</v>
      </c>
      <c r="AB54" s="50">
        <f t="shared" si="27"/>
        <v>2.7853037257577635</v>
      </c>
      <c r="AC54" s="50">
        <f t="shared" si="27"/>
        <v>3.0189926224910835</v>
      </c>
      <c r="AD54" s="50">
        <f t="shared" si="27"/>
        <v>2.4981837616087739</v>
      </c>
      <c r="AE54" s="50">
        <f t="shared" si="27"/>
        <v>3.1500122759636628</v>
      </c>
      <c r="AF54" s="50">
        <f t="shared" si="27"/>
        <v>3.0536794609797058</v>
      </c>
      <c r="AG54" s="50">
        <f t="shared" si="27"/>
        <v>2.7673992894200539</v>
      </c>
    </row>
    <row r="55" spans="2:33" x14ac:dyDescent="0.3">
      <c r="B55" s="32"/>
      <c r="C55" s="53" t="s">
        <v>63</v>
      </c>
      <c r="D55" s="7">
        <v>5996</v>
      </c>
      <c r="E55" s="7">
        <v>6705</v>
      </c>
      <c r="F55" s="7">
        <v>7020</v>
      </c>
      <c r="G55" s="7">
        <v>2601</v>
      </c>
      <c r="H55" s="7">
        <v>3531</v>
      </c>
      <c r="I55" s="7">
        <v>7134</v>
      </c>
      <c r="J55" s="7">
        <v>7785</v>
      </c>
      <c r="K55" s="7">
        <v>7784</v>
      </c>
      <c r="L55" s="41">
        <f t="shared" si="21"/>
        <v>709</v>
      </c>
      <c r="M55" s="42">
        <f t="shared" si="22"/>
        <v>11.824549699799865</v>
      </c>
      <c r="N55" s="41">
        <f t="shared" si="23"/>
        <v>315</v>
      </c>
      <c r="O55" s="42">
        <f t="shared" si="26"/>
        <v>4.6979865771812079</v>
      </c>
      <c r="P55" s="41">
        <f t="shared" si="4"/>
        <v>-4419</v>
      </c>
      <c r="Q55" s="42">
        <f t="shared" si="5"/>
        <v>-62.948717948717949</v>
      </c>
      <c r="R55" s="41">
        <f t="shared" si="1"/>
        <v>930</v>
      </c>
      <c r="S55" s="42">
        <f t="shared" si="12"/>
        <v>35.755478662053058</v>
      </c>
      <c r="T55" s="41">
        <f t="shared" si="2"/>
        <v>3603</v>
      </c>
      <c r="U55" s="42">
        <f t="shared" si="6"/>
        <v>102.0390824129142</v>
      </c>
      <c r="V55" s="41">
        <f t="shared" si="3"/>
        <v>651</v>
      </c>
      <c r="W55" s="42">
        <f t="shared" si="7"/>
        <v>9.1253153910849463</v>
      </c>
      <c r="X55" s="41">
        <f t="shared" si="8"/>
        <v>-1</v>
      </c>
      <c r="Y55" s="42">
        <f t="shared" si="9"/>
        <v>-1.2845215157353885E-2</v>
      </c>
      <c r="Z55" s="35">
        <f t="shared" si="27"/>
        <v>0.27388575182004299</v>
      </c>
      <c r="AA55" s="35">
        <f t="shared" si="27"/>
        <v>0.28964684252542672</v>
      </c>
      <c r="AB55" s="35">
        <f t="shared" si="27"/>
        <v>0.29028656494231486</v>
      </c>
      <c r="AC55" s="35">
        <f t="shared" si="27"/>
        <v>0.32931011998738974</v>
      </c>
      <c r="AD55" s="35">
        <f t="shared" si="27"/>
        <v>0.27792579672455281</v>
      </c>
      <c r="AE55" s="35">
        <f t="shared" si="27"/>
        <v>0.33683355681882565</v>
      </c>
      <c r="AF55" s="35">
        <f t="shared" si="27"/>
        <v>0.31503550978289457</v>
      </c>
      <c r="AG55" s="35">
        <f t="shared" si="27"/>
        <v>0.29246797280318376</v>
      </c>
    </row>
    <row r="56" spans="2:33" x14ac:dyDescent="0.3">
      <c r="B56" s="32"/>
      <c r="C56" s="52" t="s">
        <v>64</v>
      </c>
      <c r="D56" s="47">
        <v>10364</v>
      </c>
      <c r="E56" s="47">
        <v>10855</v>
      </c>
      <c r="F56" s="47">
        <v>11029</v>
      </c>
      <c r="G56" s="47">
        <v>3339</v>
      </c>
      <c r="H56" s="47">
        <v>5073</v>
      </c>
      <c r="I56" s="47">
        <v>10515</v>
      </c>
      <c r="J56" s="47">
        <v>11269</v>
      </c>
      <c r="K56" s="47">
        <v>12328</v>
      </c>
      <c r="L56" s="48">
        <f t="shared" si="21"/>
        <v>491</v>
      </c>
      <c r="M56" s="49">
        <f t="shared" si="22"/>
        <v>4.7375530683133924</v>
      </c>
      <c r="N56" s="48">
        <f t="shared" si="23"/>
        <v>174</v>
      </c>
      <c r="O56" s="49">
        <f t="shared" si="26"/>
        <v>1.6029479502533397</v>
      </c>
      <c r="P56" s="48">
        <f t="shared" si="4"/>
        <v>-7690</v>
      </c>
      <c r="Q56" s="49">
        <f t="shared" si="5"/>
        <v>-69.725269743403757</v>
      </c>
      <c r="R56" s="48">
        <f t="shared" si="1"/>
        <v>1734</v>
      </c>
      <c r="S56" s="49">
        <f t="shared" si="12"/>
        <v>51.931716082659477</v>
      </c>
      <c r="T56" s="48">
        <f t="shared" si="2"/>
        <v>5442</v>
      </c>
      <c r="U56" s="49">
        <f t="shared" si="6"/>
        <v>107.27380248373744</v>
      </c>
      <c r="V56" s="48">
        <f t="shared" si="3"/>
        <v>754</v>
      </c>
      <c r="W56" s="49">
        <f t="shared" si="7"/>
        <v>7.170708511650024</v>
      </c>
      <c r="X56" s="48">
        <f t="shared" si="8"/>
        <v>1059</v>
      </c>
      <c r="Y56" s="49">
        <f t="shared" si="9"/>
        <v>9.3974620640695719</v>
      </c>
      <c r="Z56" s="50">
        <f t="shared" si="27"/>
        <v>0.47340759370629176</v>
      </c>
      <c r="AA56" s="50">
        <f t="shared" si="27"/>
        <v>0.4689211745881442</v>
      </c>
      <c r="AB56" s="50">
        <f t="shared" si="27"/>
        <v>0.45606417731464249</v>
      </c>
      <c r="AC56" s="50">
        <f t="shared" si="27"/>
        <v>0.4227475934786214</v>
      </c>
      <c r="AD56" s="50">
        <f t="shared" si="27"/>
        <v>0.39929696028990552</v>
      </c>
      <c r="AE56" s="50">
        <f t="shared" si="27"/>
        <v>0.49646829968460215</v>
      </c>
      <c r="AF56" s="50">
        <f t="shared" si="27"/>
        <v>0.45602249964591379</v>
      </c>
      <c r="AG56" s="50">
        <f t="shared" si="27"/>
        <v>0.46319953349404547</v>
      </c>
    </row>
    <row r="57" spans="2:33" x14ac:dyDescent="0.3">
      <c r="B57" s="32"/>
      <c r="C57" s="53" t="s">
        <v>65</v>
      </c>
      <c r="D57" s="7">
        <v>4938</v>
      </c>
      <c r="E57" s="7">
        <v>5587</v>
      </c>
      <c r="F57" s="7">
        <v>6321</v>
      </c>
      <c r="G57" s="7">
        <v>2932</v>
      </c>
      <c r="H57" s="7">
        <v>2824</v>
      </c>
      <c r="I57" s="7">
        <v>7717</v>
      </c>
      <c r="J57" s="7">
        <v>6960</v>
      </c>
      <c r="K57" s="7">
        <v>6915</v>
      </c>
      <c r="L57" s="41">
        <f t="shared" si="21"/>
        <v>649</v>
      </c>
      <c r="M57" s="42">
        <f t="shared" si="22"/>
        <v>13.142972863507493</v>
      </c>
      <c r="N57" s="41">
        <f t="shared" si="23"/>
        <v>734</v>
      </c>
      <c r="O57" s="42">
        <f t="shared" si="26"/>
        <v>13.137640952210489</v>
      </c>
      <c r="P57" s="41">
        <f t="shared" si="4"/>
        <v>-3389</v>
      </c>
      <c r="Q57" s="42">
        <f t="shared" si="5"/>
        <v>-53.614934345831358</v>
      </c>
      <c r="R57" s="41">
        <f t="shared" si="1"/>
        <v>-108</v>
      </c>
      <c r="S57" s="42">
        <f t="shared" si="12"/>
        <v>-3.6834924965893587</v>
      </c>
      <c r="T57" s="41">
        <f t="shared" si="2"/>
        <v>4893</v>
      </c>
      <c r="U57" s="42">
        <f t="shared" si="6"/>
        <v>173.26487252124645</v>
      </c>
      <c r="V57" s="41">
        <f t="shared" si="3"/>
        <v>-757</v>
      </c>
      <c r="W57" s="42">
        <f t="shared" si="7"/>
        <v>-9.8095114681871198</v>
      </c>
      <c r="X57" s="41">
        <f t="shared" si="8"/>
        <v>-45</v>
      </c>
      <c r="Y57" s="42">
        <f t="shared" si="9"/>
        <v>-0.64655172413793105</v>
      </c>
      <c r="Z57" s="35">
        <f t="shared" si="27"/>
        <v>0.22555834597854774</v>
      </c>
      <c r="AA57" s="35">
        <f t="shared" si="27"/>
        <v>0.24135076945407291</v>
      </c>
      <c r="AB57" s="35">
        <f t="shared" si="27"/>
        <v>0.26138196253566559</v>
      </c>
      <c r="AC57" s="35">
        <f t="shared" si="27"/>
        <v>0.37121771311150586</v>
      </c>
      <c r="AD57" s="35">
        <f t="shared" si="27"/>
        <v>0.22227766920139821</v>
      </c>
      <c r="AE57" s="35">
        <f t="shared" si="27"/>
        <v>0.36436004457119114</v>
      </c>
      <c r="AF57" s="35">
        <f t="shared" si="27"/>
        <v>0.28165024381360904</v>
      </c>
      <c r="AG57" s="35">
        <f t="shared" si="27"/>
        <v>0.25981706473972455</v>
      </c>
    </row>
    <row r="58" spans="2:33" x14ac:dyDescent="0.3">
      <c r="B58" s="32"/>
      <c r="C58" s="52" t="s">
        <v>66</v>
      </c>
      <c r="D58" s="47">
        <v>921</v>
      </c>
      <c r="E58" s="47">
        <v>994</v>
      </c>
      <c r="F58" s="47">
        <v>999</v>
      </c>
      <c r="G58" s="47">
        <v>455</v>
      </c>
      <c r="H58" s="47">
        <v>1052</v>
      </c>
      <c r="I58" s="47">
        <v>1596</v>
      </c>
      <c r="J58" s="47">
        <v>1495</v>
      </c>
      <c r="K58" s="47">
        <v>1521</v>
      </c>
      <c r="L58" s="48">
        <f t="shared" si="21"/>
        <v>73</v>
      </c>
      <c r="M58" s="49">
        <f t="shared" si="22"/>
        <v>7.9261672095548308</v>
      </c>
      <c r="N58" s="48">
        <f t="shared" si="23"/>
        <v>5</v>
      </c>
      <c r="O58" s="49">
        <f t="shared" si="26"/>
        <v>0.50301810865191143</v>
      </c>
      <c r="P58" s="48">
        <f t="shared" si="4"/>
        <v>-544</v>
      </c>
      <c r="Q58" s="49">
        <f t="shared" si="5"/>
        <v>-54.454454454454456</v>
      </c>
      <c r="R58" s="48">
        <f t="shared" si="1"/>
        <v>597</v>
      </c>
      <c r="S58" s="49">
        <f t="shared" si="12"/>
        <v>131.20879120879121</v>
      </c>
      <c r="T58" s="48">
        <f t="shared" si="2"/>
        <v>544</v>
      </c>
      <c r="U58" s="49">
        <f t="shared" si="6"/>
        <v>51.71102661596958</v>
      </c>
      <c r="V58" s="48">
        <f t="shared" si="3"/>
        <v>-101</v>
      </c>
      <c r="W58" s="49">
        <f t="shared" si="7"/>
        <v>-6.3283208020050123</v>
      </c>
      <c r="X58" s="48">
        <f t="shared" si="8"/>
        <v>26</v>
      </c>
      <c r="Y58" s="49">
        <f t="shared" si="9"/>
        <v>1.7391304347826086</v>
      </c>
      <c r="Z58" s="50">
        <f t="shared" si="27"/>
        <v>4.2069509243872517E-2</v>
      </c>
      <c r="AA58" s="50">
        <f t="shared" si="27"/>
        <v>4.2939442426588238E-2</v>
      </c>
      <c r="AB58" s="50">
        <f t="shared" si="27"/>
        <v>4.1310011164867884E-2</v>
      </c>
      <c r="AC58" s="50">
        <f t="shared" si="27"/>
        <v>5.7607114415325775E-2</v>
      </c>
      <c r="AD58" s="50">
        <f t="shared" si="27"/>
        <v>8.280315439088913E-2</v>
      </c>
      <c r="AE58" s="50">
        <f t="shared" si="27"/>
        <v>7.5355530793782696E-2</v>
      </c>
      <c r="AF58" s="50">
        <f t="shared" si="27"/>
        <v>6.0498148635250798E-2</v>
      </c>
      <c r="AG58" s="50">
        <f t="shared" si="27"/>
        <v>5.7148482352728999E-2</v>
      </c>
    </row>
    <row r="59" spans="2:33" x14ac:dyDescent="0.3">
      <c r="B59" s="32"/>
      <c r="C59" s="53" t="s">
        <v>67</v>
      </c>
      <c r="D59" s="7">
        <v>61413</v>
      </c>
      <c r="E59" s="7">
        <v>61286</v>
      </c>
      <c r="F59" s="7">
        <v>62783</v>
      </c>
      <c r="G59" s="7">
        <v>13354</v>
      </c>
      <c r="H59" s="7">
        <v>39618</v>
      </c>
      <c r="I59" s="7">
        <v>53217</v>
      </c>
      <c r="J59" s="7">
        <v>53782</v>
      </c>
      <c r="K59" s="7">
        <v>54145</v>
      </c>
      <c r="L59" s="41">
        <f t="shared" si="21"/>
        <v>-127</v>
      </c>
      <c r="M59" s="42">
        <f t="shared" si="22"/>
        <v>-0.20679660658166837</v>
      </c>
      <c r="N59" s="41">
        <f t="shared" si="23"/>
        <v>1497</v>
      </c>
      <c r="O59" s="42">
        <f t="shared" si="26"/>
        <v>2.4426459550305126</v>
      </c>
      <c r="P59" s="41">
        <f t="shared" si="4"/>
        <v>-49429</v>
      </c>
      <c r="Q59" s="42">
        <f t="shared" si="5"/>
        <v>-78.729910963158829</v>
      </c>
      <c r="R59" s="41">
        <f t="shared" si="1"/>
        <v>26264</v>
      </c>
      <c r="S59" s="42">
        <f t="shared" si="12"/>
        <v>196.67515351205631</v>
      </c>
      <c r="T59" s="41">
        <f t="shared" si="2"/>
        <v>13599</v>
      </c>
      <c r="U59" s="42">
        <f t="shared" si="6"/>
        <v>34.325306678782368</v>
      </c>
      <c r="V59" s="41">
        <f t="shared" si="3"/>
        <v>565</v>
      </c>
      <c r="W59" s="42">
        <f t="shared" si="7"/>
        <v>1.0616908130860441</v>
      </c>
      <c r="X59" s="41">
        <f t="shared" si="8"/>
        <v>363</v>
      </c>
      <c r="Y59" s="42">
        <f t="shared" si="9"/>
        <v>0.67494700829273735</v>
      </c>
      <c r="Z59" s="35">
        <f t="shared" si="27"/>
        <v>2.8052277645971149</v>
      </c>
      <c r="AA59" s="35">
        <f t="shared" si="27"/>
        <v>2.647471497541134</v>
      </c>
      <c r="AB59" s="35">
        <f t="shared" si="27"/>
        <v>2.5961625935574579</v>
      </c>
      <c r="AC59" s="35">
        <f t="shared" si="27"/>
        <v>1.6907371558291435</v>
      </c>
      <c r="AD59" s="35">
        <f t="shared" si="27"/>
        <v>3.1183416070895871</v>
      </c>
      <c r="AE59" s="35">
        <f t="shared" si="27"/>
        <v>2.5126536856220136</v>
      </c>
      <c r="AF59" s="35">
        <f t="shared" si="27"/>
        <v>2.1763956052849887</v>
      </c>
      <c r="AG59" s="35">
        <f t="shared" si="27"/>
        <v>2.0343882820437287</v>
      </c>
    </row>
    <row r="60" spans="2:33" x14ac:dyDescent="0.3">
      <c r="B60" s="32"/>
      <c r="C60" s="52" t="s">
        <v>68</v>
      </c>
      <c r="D60" s="47">
        <v>1366</v>
      </c>
      <c r="E60" s="47">
        <v>1426</v>
      </c>
      <c r="F60" s="47">
        <v>1490</v>
      </c>
      <c r="G60" s="47">
        <v>596</v>
      </c>
      <c r="H60" s="47">
        <v>533</v>
      </c>
      <c r="I60" s="47">
        <v>1236</v>
      </c>
      <c r="J60" s="47">
        <v>1673</v>
      </c>
      <c r="K60" s="47">
        <v>1581</v>
      </c>
      <c r="L60" s="48">
        <f t="shared" si="21"/>
        <v>60</v>
      </c>
      <c r="M60" s="49">
        <f t="shared" si="22"/>
        <v>4.3923865300146412</v>
      </c>
      <c r="N60" s="48">
        <f t="shared" si="23"/>
        <v>64</v>
      </c>
      <c r="O60" s="49">
        <f t="shared" si="26"/>
        <v>4.4880785413744739</v>
      </c>
      <c r="P60" s="48">
        <f t="shared" si="4"/>
        <v>-894</v>
      </c>
      <c r="Q60" s="49">
        <f t="shared" si="5"/>
        <v>-60</v>
      </c>
      <c r="R60" s="48">
        <f t="shared" si="1"/>
        <v>-63</v>
      </c>
      <c r="S60" s="49">
        <f t="shared" si="12"/>
        <v>-10.570469798657719</v>
      </c>
      <c r="T60" s="48">
        <f t="shared" si="2"/>
        <v>703</v>
      </c>
      <c r="U60" s="49">
        <f t="shared" si="6"/>
        <v>131.8949343339587</v>
      </c>
      <c r="V60" s="48">
        <f t="shared" si="3"/>
        <v>437</v>
      </c>
      <c r="W60" s="49">
        <f t="shared" si="7"/>
        <v>35.355987055016179</v>
      </c>
      <c r="X60" s="48">
        <f t="shared" si="8"/>
        <v>-92</v>
      </c>
      <c r="Y60" s="49">
        <f t="shared" si="9"/>
        <v>-5.4991034070531981</v>
      </c>
      <c r="Z60" s="50">
        <f t="shared" si="27"/>
        <v>6.2396253666807656E-2</v>
      </c>
      <c r="AA60" s="50">
        <f t="shared" si="27"/>
        <v>6.1601252414803659E-2</v>
      </c>
      <c r="AB60" s="50">
        <f t="shared" si="27"/>
        <v>6.1613530165818962E-2</v>
      </c>
      <c r="AC60" s="50">
        <f t="shared" si="27"/>
        <v>7.5458989431943208E-2</v>
      </c>
      <c r="AD60" s="50">
        <f t="shared" si="27"/>
        <v>4.1952548755079762E-2</v>
      </c>
      <c r="AE60" s="50">
        <f t="shared" si="27"/>
        <v>5.8358042644809156E-2</v>
      </c>
      <c r="AF60" s="50">
        <f t="shared" si="27"/>
        <v>6.770127268680573E-2</v>
      </c>
      <c r="AG60" s="50">
        <f t="shared" si="27"/>
        <v>5.9402860354809045E-2</v>
      </c>
    </row>
    <row r="61" spans="2:33" x14ac:dyDescent="0.3">
      <c r="B61" s="32"/>
      <c r="C61" s="53" t="s">
        <v>69</v>
      </c>
      <c r="D61" s="7">
        <v>61793</v>
      </c>
      <c r="E61" s="7">
        <v>66984</v>
      </c>
      <c r="F61" s="7">
        <v>70641</v>
      </c>
      <c r="G61" s="7">
        <v>32576</v>
      </c>
      <c r="H61" s="7">
        <v>30129</v>
      </c>
      <c r="I61" s="7">
        <v>59504</v>
      </c>
      <c r="J61" s="7">
        <v>67469</v>
      </c>
      <c r="K61" s="7">
        <v>70426</v>
      </c>
      <c r="L61" s="41">
        <f t="shared" si="21"/>
        <v>5191</v>
      </c>
      <c r="M61" s="42">
        <f t="shared" si="22"/>
        <v>8.4006279028368915</v>
      </c>
      <c r="N61" s="41">
        <f t="shared" si="23"/>
        <v>3657</v>
      </c>
      <c r="O61" s="42">
        <f t="shared" si="26"/>
        <v>5.4595127194553923</v>
      </c>
      <c r="P61" s="41">
        <f t="shared" si="4"/>
        <v>-38065</v>
      </c>
      <c r="Q61" s="42">
        <f t="shared" si="5"/>
        <v>-53.88513752636571</v>
      </c>
      <c r="R61" s="41">
        <f t="shared" si="1"/>
        <v>-2447</v>
      </c>
      <c r="S61" s="42">
        <f t="shared" si="12"/>
        <v>-7.5116650294695484</v>
      </c>
      <c r="T61" s="41">
        <f t="shared" si="2"/>
        <v>29375</v>
      </c>
      <c r="U61" s="42">
        <f t="shared" si="6"/>
        <v>97.497427727438676</v>
      </c>
      <c r="V61" s="41">
        <f t="shared" si="3"/>
        <v>7965</v>
      </c>
      <c r="W61" s="42">
        <f t="shared" si="7"/>
        <v>13.385654745899437</v>
      </c>
      <c r="X61" s="41">
        <f t="shared" si="8"/>
        <v>2957</v>
      </c>
      <c r="Y61" s="42">
        <f t="shared" si="9"/>
        <v>4.3827535608946331</v>
      </c>
      <c r="Z61" s="35">
        <f t="shared" si="27"/>
        <v>2.8225854339919811</v>
      </c>
      <c r="AA61" s="35">
        <f t="shared" si="27"/>
        <v>2.8936173153949563</v>
      </c>
      <c r="AB61" s="35">
        <f t="shared" si="27"/>
        <v>2.9211016002977299</v>
      </c>
      <c r="AC61" s="35">
        <f t="shared" si="27"/>
        <v>4.1244161740519836</v>
      </c>
      <c r="AD61" s="35">
        <f t="shared" si="27"/>
        <v>2.3714603028926793</v>
      </c>
      <c r="AE61" s="35">
        <f t="shared" si="27"/>
        <v>2.8094959300458933</v>
      </c>
      <c r="AF61" s="35">
        <f t="shared" si="27"/>
        <v>2.7302672844626996</v>
      </c>
      <c r="AG61" s="35">
        <f t="shared" si="27"/>
        <v>2.6461137529081475</v>
      </c>
    </row>
    <row r="62" spans="2:33" x14ac:dyDescent="0.3">
      <c r="B62" s="32"/>
      <c r="C62" s="52" t="s">
        <v>70</v>
      </c>
      <c r="D62" s="47">
        <v>1051</v>
      </c>
      <c r="E62" s="47">
        <v>1338</v>
      </c>
      <c r="F62" s="47">
        <v>1656</v>
      </c>
      <c r="G62" s="47">
        <v>760</v>
      </c>
      <c r="H62" s="47">
        <v>1320</v>
      </c>
      <c r="I62" s="47">
        <v>2066</v>
      </c>
      <c r="J62" s="47">
        <v>2103</v>
      </c>
      <c r="K62" s="47">
        <v>2479</v>
      </c>
      <c r="L62" s="48">
        <f t="shared" si="21"/>
        <v>287</v>
      </c>
      <c r="M62" s="49">
        <f t="shared" si="22"/>
        <v>27.307326355851568</v>
      </c>
      <c r="N62" s="48">
        <f t="shared" si="23"/>
        <v>318</v>
      </c>
      <c r="O62" s="49">
        <f t="shared" si="26"/>
        <v>23.766816143497756</v>
      </c>
      <c r="P62" s="48">
        <f t="shared" si="4"/>
        <v>-896</v>
      </c>
      <c r="Q62" s="49">
        <f t="shared" si="5"/>
        <v>-54.106280193236714</v>
      </c>
      <c r="R62" s="48">
        <f t="shared" si="1"/>
        <v>560</v>
      </c>
      <c r="S62" s="49">
        <f t="shared" si="12"/>
        <v>73.68421052631578</v>
      </c>
      <c r="T62" s="48">
        <f t="shared" si="2"/>
        <v>746</v>
      </c>
      <c r="U62" s="49">
        <f t="shared" si="6"/>
        <v>56.515151515151516</v>
      </c>
      <c r="V62" s="48">
        <f t="shared" si="3"/>
        <v>37</v>
      </c>
      <c r="W62" s="49">
        <f t="shared" si="7"/>
        <v>1.7909002904162634</v>
      </c>
      <c r="X62" s="48">
        <f t="shared" si="8"/>
        <v>376</v>
      </c>
      <c r="Y62" s="49">
        <f t="shared" si="9"/>
        <v>17.8792201616738</v>
      </c>
      <c r="Z62" s="50">
        <f t="shared" si="27"/>
        <v>4.8007659300010871E-2</v>
      </c>
      <c r="AA62" s="50">
        <f t="shared" si="27"/>
        <v>5.7799772602389402E-2</v>
      </c>
      <c r="AB62" s="50">
        <f t="shared" si="27"/>
        <v>6.8477856345366586E-2</v>
      </c>
      <c r="AC62" s="50">
        <f t="shared" si="27"/>
        <v>9.6222872429994694E-2</v>
      </c>
      <c r="AD62" s="50">
        <f t="shared" si="27"/>
        <v>0.10389749410263656</v>
      </c>
      <c r="AE62" s="50">
        <f t="shared" si="27"/>
        <v>9.7546695877164816E-2</v>
      </c>
      <c r="AF62" s="50">
        <f t="shared" si="27"/>
        <v>8.5102077979887905E-2</v>
      </c>
      <c r="AG62" s="50">
        <f t="shared" si="27"/>
        <v>9.3143384452606962E-2</v>
      </c>
    </row>
    <row r="63" spans="2:33" x14ac:dyDescent="0.3">
      <c r="B63" s="32"/>
      <c r="C63" s="53" t="s">
        <v>71</v>
      </c>
      <c r="D63" s="7">
        <v>3176</v>
      </c>
      <c r="E63" s="7">
        <v>3792</v>
      </c>
      <c r="F63" s="7">
        <v>3705</v>
      </c>
      <c r="G63" s="7">
        <v>1007</v>
      </c>
      <c r="H63" s="7">
        <v>1279</v>
      </c>
      <c r="I63" s="7">
        <v>4105</v>
      </c>
      <c r="J63" s="7">
        <v>4414</v>
      </c>
      <c r="K63" s="7">
        <v>4473</v>
      </c>
      <c r="L63" s="41">
        <f t="shared" si="21"/>
        <v>616</v>
      </c>
      <c r="M63" s="42">
        <f t="shared" si="22"/>
        <v>19.395465994962215</v>
      </c>
      <c r="N63" s="41">
        <f t="shared" si="23"/>
        <v>-87</v>
      </c>
      <c r="O63" s="42">
        <f t="shared" si="26"/>
        <v>-2.2943037974683547</v>
      </c>
      <c r="P63" s="41">
        <f t="shared" si="4"/>
        <v>-2698</v>
      </c>
      <c r="Q63" s="42">
        <f t="shared" si="5"/>
        <v>-72.820512820512818</v>
      </c>
      <c r="R63" s="41">
        <f t="shared" si="1"/>
        <v>272</v>
      </c>
      <c r="S63" s="42">
        <f t="shared" si="12"/>
        <v>27.010923535253227</v>
      </c>
      <c r="T63" s="41">
        <f t="shared" si="2"/>
        <v>2826</v>
      </c>
      <c r="U63" s="42">
        <f t="shared" si="6"/>
        <v>220.95387021110241</v>
      </c>
      <c r="V63" s="41">
        <f t="shared" si="3"/>
        <v>309</v>
      </c>
      <c r="W63" s="42">
        <f t="shared" si="7"/>
        <v>7.527405602923265</v>
      </c>
      <c r="X63" s="41">
        <f t="shared" si="8"/>
        <v>59</v>
      </c>
      <c r="Y63" s="42">
        <f t="shared" si="9"/>
        <v>1.3366560942455823</v>
      </c>
      <c r="Z63" s="35">
        <f t="shared" si="27"/>
        <v>0.14507357367919554</v>
      </c>
      <c r="AA63" s="35">
        <f t="shared" si="27"/>
        <v>0.16380922100766862</v>
      </c>
      <c r="AB63" s="35">
        <f t="shared" si="27"/>
        <v>0.15320679816399951</v>
      </c>
      <c r="AC63" s="35">
        <f t="shared" si="27"/>
        <v>0.12749530596974296</v>
      </c>
      <c r="AD63" s="35">
        <f t="shared" si="27"/>
        <v>0.10067037496763041</v>
      </c>
      <c r="AE63" s="35">
        <f t="shared" si="27"/>
        <v>0.19381858014315664</v>
      </c>
      <c r="AF63" s="35">
        <f t="shared" si="27"/>
        <v>0.17862128968294114</v>
      </c>
      <c r="AG63" s="35">
        <f t="shared" si="27"/>
        <v>0.16806388005506692</v>
      </c>
    </row>
    <row r="64" spans="2:33" x14ac:dyDescent="0.3">
      <c r="B64" s="32"/>
      <c r="C64" s="52" t="s">
        <v>72</v>
      </c>
      <c r="D64" s="47">
        <v>11895</v>
      </c>
      <c r="E64" s="47">
        <v>11803</v>
      </c>
      <c r="F64" s="47">
        <v>12248</v>
      </c>
      <c r="G64" s="47">
        <v>3845</v>
      </c>
      <c r="H64" s="47">
        <v>10945</v>
      </c>
      <c r="I64" s="47">
        <v>14590</v>
      </c>
      <c r="J64" s="47">
        <v>12079</v>
      </c>
      <c r="K64" s="47">
        <v>8557</v>
      </c>
      <c r="L64" s="48">
        <f t="shared" si="21"/>
        <v>-92</v>
      </c>
      <c r="M64" s="49">
        <f t="shared" si="22"/>
        <v>-0.77343421605716689</v>
      </c>
      <c r="N64" s="48">
        <f t="shared" si="23"/>
        <v>445</v>
      </c>
      <c r="O64" s="49">
        <f t="shared" si="26"/>
        <v>3.7702279081589429</v>
      </c>
      <c r="P64" s="48">
        <f t="shared" si="4"/>
        <v>-8403</v>
      </c>
      <c r="Q64" s="49">
        <f t="shared" si="5"/>
        <v>-68.607119529719142</v>
      </c>
      <c r="R64" s="48">
        <f t="shared" si="1"/>
        <v>7100</v>
      </c>
      <c r="S64" s="49">
        <f t="shared" si="12"/>
        <v>184.65539661898569</v>
      </c>
      <c r="T64" s="48">
        <f t="shared" si="2"/>
        <v>3645</v>
      </c>
      <c r="U64" s="49">
        <f t="shared" si="6"/>
        <v>33.302878026496117</v>
      </c>
      <c r="V64" s="48">
        <f t="shared" si="3"/>
        <v>-2511</v>
      </c>
      <c r="W64" s="49">
        <f t="shared" si="7"/>
        <v>-17.210418094585332</v>
      </c>
      <c r="X64" s="48">
        <f t="shared" si="8"/>
        <v>-3522</v>
      </c>
      <c r="Y64" s="49">
        <f t="shared" si="9"/>
        <v>-29.158042884344731</v>
      </c>
      <c r="Z64" s="50">
        <f t="shared" si="27"/>
        <v>0.54334073013665973</v>
      </c>
      <c r="AA64" s="50">
        <f t="shared" si="27"/>
        <v>0.50987347984006137</v>
      </c>
      <c r="AB64" s="50">
        <f t="shared" si="27"/>
        <v>0.50647148823553734</v>
      </c>
      <c r="AC64" s="50">
        <f t="shared" si="27"/>
        <v>0.48681176907017049</v>
      </c>
      <c r="AD64" s="50">
        <f t="shared" si="27"/>
        <v>0.86148338860102813</v>
      </c>
      <c r="AE64" s="50">
        <f t="shared" si="27"/>
        <v>0.68887042248201102</v>
      </c>
      <c r="AF64" s="50">
        <f t="shared" si="27"/>
        <v>0.48880076077939416</v>
      </c>
      <c r="AG64" s="50">
        <f t="shared" si="27"/>
        <v>0.32151187606331499</v>
      </c>
    </row>
    <row r="65" spans="2:33" x14ac:dyDescent="0.3">
      <c r="B65" s="32"/>
      <c r="C65" s="53" t="s">
        <v>73</v>
      </c>
      <c r="D65" s="7">
        <v>23693</v>
      </c>
      <c r="E65" s="7">
        <v>24373</v>
      </c>
      <c r="F65" s="7">
        <v>25388</v>
      </c>
      <c r="G65" s="7">
        <v>7510</v>
      </c>
      <c r="H65" s="7">
        <v>8177</v>
      </c>
      <c r="I65" s="7">
        <v>15448</v>
      </c>
      <c r="J65" s="7">
        <v>18224</v>
      </c>
      <c r="K65" s="7">
        <v>19410</v>
      </c>
      <c r="L65" s="41">
        <f t="shared" si="21"/>
        <v>680</v>
      </c>
      <c r="M65" s="42">
        <f t="shared" si="22"/>
        <v>2.8700460051492001</v>
      </c>
      <c r="N65" s="41">
        <f t="shared" si="23"/>
        <v>1015</v>
      </c>
      <c r="O65" s="42">
        <f t="shared" si="26"/>
        <v>4.1644442620932995</v>
      </c>
      <c r="P65" s="41">
        <f t="shared" si="4"/>
        <v>-17878</v>
      </c>
      <c r="Q65" s="42">
        <f t="shared" si="5"/>
        <v>-70.419095635733413</v>
      </c>
      <c r="R65" s="41">
        <f t="shared" si="1"/>
        <v>667</v>
      </c>
      <c r="S65" s="42">
        <f t="shared" si="12"/>
        <v>8.8814913448735009</v>
      </c>
      <c r="T65" s="41">
        <f t="shared" si="2"/>
        <v>7271</v>
      </c>
      <c r="U65" s="42">
        <f t="shared" si="6"/>
        <v>88.920141861318342</v>
      </c>
      <c r="V65" s="41">
        <f t="shared" si="3"/>
        <v>2776</v>
      </c>
      <c r="W65" s="42">
        <f t="shared" si="7"/>
        <v>17.969963749352665</v>
      </c>
      <c r="X65" s="41">
        <f t="shared" si="8"/>
        <v>1186</v>
      </c>
      <c r="Y65" s="42">
        <f t="shared" si="9"/>
        <v>6.5079016681299384</v>
      </c>
      <c r="Z65" s="35">
        <f t="shared" si="27"/>
        <v>1.0822506867698931</v>
      </c>
      <c r="AA65" s="35">
        <f t="shared" si="27"/>
        <v>1.0528803121360515</v>
      </c>
      <c r="AB65" s="35">
        <f t="shared" si="27"/>
        <v>1.0498283918455114</v>
      </c>
      <c r="AC65" s="35">
        <f t="shared" si="27"/>
        <v>0.95083391045955279</v>
      </c>
      <c r="AD65" s="35">
        <f t="shared" si="27"/>
        <v>0.64361349187671146</v>
      </c>
      <c r="AE65" s="35">
        <f t="shared" si="27"/>
        <v>0.72938110257039801</v>
      </c>
      <c r="AF65" s="35">
        <f t="shared" si="27"/>
        <v>0.73747040851425449</v>
      </c>
      <c r="AG65" s="35">
        <f t="shared" si="27"/>
        <v>0.72929128367289275</v>
      </c>
    </row>
    <row r="66" spans="2:33" x14ac:dyDescent="0.3">
      <c r="B66" s="32"/>
      <c r="C66" s="52" t="s">
        <v>74</v>
      </c>
      <c r="D66" s="47">
        <v>2706</v>
      </c>
      <c r="E66" s="47">
        <v>3108</v>
      </c>
      <c r="F66" s="47">
        <v>3389</v>
      </c>
      <c r="G66" s="47">
        <v>981</v>
      </c>
      <c r="H66" s="47">
        <v>907</v>
      </c>
      <c r="I66" s="47">
        <v>3251</v>
      </c>
      <c r="J66" s="47">
        <v>3324</v>
      </c>
      <c r="K66" s="47">
        <v>3227</v>
      </c>
      <c r="L66" s="48">
        <f t="shared" si="21"/>
        <v>402</v>
      </c>
      <c r="M66" s="49">
        <f t="shared" si="22"/>
        <v>14.855875831485587</v>
      </c>
      <c r="N66" s="48">
        <f t="shared" si="23"/>
        <v>281</v>
      </c>
      <c r="O66" s="49">
        <f t="shared" si="26"/>
        <v>9.0411840411840423</v>
      </c>
      <c r="P66" s="48">
        <f t="shared" si="4"/>
        <v>-2408</v>
      </c>
      <c r="Q66" s="49">
        <f t="shared" si="5"/>
        <v>-71.053408084980816</v>
      </c>
      <c r="R66" s="48">
        <f t="shared" si="1"/>
        <v>-74</v>
      </c>
      <c r="S66" s="49">
        <f t="shared" si="12"/>
        <v>-7.5433231396534142</v>
      </c>
      <c r="T66" s="48">
        <f t="shared" si="2"/>
        <v>2344</v>
      </c>
      <c r="U66" s="49">
        <f t="shared" si="6"/>
        <v>258.43439911797134</v>
      </c>
      <c r="V66" s="48">
        <f t="shared" si="3"/>
        <v>73</v>
      </c>
      <c r="W66" s="49">
        <f t="shared" si="7"/>
        <v>2.2454629344816981</v>
      </c>
      <c r="X66" s="48">
        <f t="shared" si="8"/>
        <v>-97</v>
      </c>
      <c r="Y66" s="49">
        <f t="shared" si="9"/>
        <v>-2.9181708784596871</v>
      </c>
      <c r="Z66" s="50">
        <f t="shared" si="27"/>
        <v>0.12360487732238765</v>
      </c>
      <c r="AA66" s="50">
        <f t="shared" si="27"/>
        <v>0.1342613551929942</v>
      </c>
      <c r="AB66" s="50">
        <f t="shared" si="27"/>
        <v>0.14013976760534258</v>
      </c>
      <c r="AC66" s="50">
        <f t="shared" si="27"/>
        <v>0.12420347086029579</v>
      </c>
      <c r="AD66" s="50">
        <f t="shared" si="27"/>
        <v>7.1390172084160125E-2</v>
      </c>
      <c r="AE66" s="50">
        <f t="shared" si="27"/>
        <v>0.15349676103420273</v>
      </c>
      <c r="AF66" s="50">
        <f t="shared" si="27"/>
        <v>0.13451227161443052</v>
      </c>
      <c r="AG66" s="50">
        <f t="shared" si="27"/>
        <v>0.12124796354520478</v>
      </c>
    </row>
    <row r="67" spans="2:33" x14ac:dyDescent="0.3">
      <c r="B67" s="32"/>
      <c r="C67" s="53" t="s">
        <v>75</v>
      </c>
      <c r="D67" s="7">
        <v>24524</v>
      </c>
      <c r="E67" s="7">
        <v>27946</v>
      </c>
      <c r="F67" s="7">
        <v>30502</v>
      </c>
      <c r="G67" s="7">
        <v>8947</v>
      </c>
      <c r="H67" s="7">
        <v>9699</v>
      </c>
      <c r="I67" s="7">
        <v>28693</v>
      </c>
      <c r="J67" s="7">
        <v>31502</v>
      </c>
      <c r="K67" s="7">
        <v>31746</v>
      </c>
      <c r="L67" s="41">
        <f t="shared" si="21"/>
        <v>3422</v>
      </c>
      <c r="M67" s="42">
        <f t="shared" si="22"/>
        <v>13.953678029685207</v>
      </c>
      <c r="N67" s="41">
        <f t="shared" si="23"/>
        <v>2556</v>
      </c>
      <c r="O67" s="42">
        <f t="shared" si="26"/>
        <v>9.1462105489157661</v>
      </c>
      <c r="P67" s="41">
        <f t="shared" si="4"/>
        <v>-21555</v>
      </c>
      <c r="Q67" s="42">
        <f t="shared" si="5"/>
        <v>-70.667497213297494</v>
      </c>
      <c r="R67" s="41">
        <f t="shared" si="1"/>
        <v>752</v>
      </c>
      <c r="S67" s="42">
        <f t="shared" si="12"/>
        <v>8.4050519727282893</v>
      </c>
      <c r="T67" s="41">
        <f t="shared" si="2"/>
        <v>18994</v>
      </c>
      <c r="U67" s="42">
        <f t="shared" si="6"/>
        <v>195.83462212599235</v>
      </c>
      <c r="V67" s="41">
        <f t="shared" si="3"/>
        <v>2809</v>
      </c>
      <c r="W67" s="42">
        <f t="shared" si="7"/>
        <v>9.78984421287422</v>
      </c>
      <c r="X67" s="41">
        <f t="shared" si="8"/>
        <v>244</v>
      </c>
      <c r="Y67" s="42">
        <f t="shared" si="9"/>
        <v>0.77455399657164625</v>
      </c>
      <c r="Z67" s="35">
        <f t="shared" si="27"/>
        <v>1.1202091690518234</v>
      </c>
      <c r="AA67" s="35">
        <f t="shared" si="27"/>
        <v>1.2072290322469166</v>
      </c>
      <c r="AB67" s="35">
        <f t="shared" si="27"/>
        <v>1.2612992598106108</v>
      </c>
      <c r="AC67" s="35">
        <f t="shared" si="27"/>
        <v>1.1327711047778455</v>
      </c>
      <c r="AD67" s="35">
        <f t="shared" si="27"/>
        <v>0.76341045098596361</v>
      </c>
      <c r="AE67" s="35">
        <f t="shared" si="27"/>
        <v>1.3547470207180494</v>
      </c>
      <c r="AF67" s="35">
        <f t="shared" si="27"/>
        <v>1.2747910891690104</v>
      </c>
      <c r="AG67" s="35">
        <f t="shared" si="27"/>
        <v>1.1927914009005489</v>
      </c>
    </row>
    <row r="68" spans="2:33" x14ac:dyDescent="0.3">
      <c r="B68" s="32"/>
      <c r="C68" s="52" t="s">
        <v>76</v>
      </c>
      <c r="D68" s="47">
        <v>2818</v>
      </c>
      <c r="E68" s="47">
        <v>3729</v>
      </c>
      <c r="F68" s="47">
        <v>4475</v>
      </c>
      <c r="G68" s="47">
        <v>1795</v>
      </c>
      <c r="H68" s="47">
        <v>5197</v>
      </c>
      <c r="I68" s="47">
        <v>6067</v>
      </c>
      <c r="J68" s="47">
        <v>6260</v>
      </c>
      <c r="K68" s="47">
        <v>6413</v>
      </c>
      <c r="L68" s="48">
        <f t="shared" si="21"/>
        <v>911</v>
      </c>
      <c r="M68" s="49">
        <f t="shared" si="22"/>
        <v>32.327892122072392</v>
      </c>
      <c r="N68" s="48">
        <f t="shared" si="23"/>
        <v>746</v>
      </c>
      <c r="O68" s="49">
        <f t="shared" si="26"/>
        <v>20.005363368195226</v>
      </c>
      <c r="P68" s="48">
        <f t="shared" si="4"/>
        <v>-2680</v>
      </c>
      <c r="Q68" s="49">
        <f t="shared" si="5"/>
        <v>-59.888268156424587</v>
      </c>
      <c r="R68" s="48">
        <f t="shared" si="1"/>
        <v>3402</v>
      </c>
      <c r="S68" s="49">
        <f t="shared" si="12"/>
        <v>189.52646239554318</v>
      </c>
      <c r="T68" s="48">
        <f t="shared" si="2"/>
        <v>870</v>
      </c>
      <c r="U68" s="49">
        <f t="shared" si="6"/>
        <v>16.740427169520878</v>
      </c>
      <c r="V68" s="48">
        <f t="shared" si="3"/>
        <v>193</v>
      </c>
      <c r="W68" s="49">
        <f t="shared" si="7"/>
        <v>3.1811438931926816</v>
      </c>
      <c r="X68" s="48">
        <f t="shared" si="8"/>
        <v>153</v>
      </c>
      <c r="Y68" s="49">
        <f t="shared" si="9"/>
        <v>2.4440894568690097</v>
      </c>
      <c r="Z68" s="50">
        <f t="shared" si="27"/>
        <v>0.12872082198613763</v>
      </c>
      <c r="AA68" s="50">
        <f t="shared" si="27"/>
        <v>0.16108770705105388</v>
      </c>
      <c r="AB68" s="50">
        <f t="shared" si="27"/>
        <v>0.18504734731009387</v>
      </c>
      <c r="AC68" s="50">
        <f t="shared" si="27"/>
        <v>0.22726323159452697</v>
      </c>
      <c r="AD68" s="50">
        <f t="shared" si="27"/>
        <v>0.40905702791772891</v>
      </c>
      <c r="AE68" s="50">
        <f t="shared" si="27"/>
        <v>0.2864548905550624</v>
      </c>
      <c r="AF68" s="50">
        <f t="shared" si="27"/>
        <v>0.25332335147603346</v>
      </c>
      <c r="AG68" s="50">
        <f t="shared" si="27"/>
        <v>0.2409554354556549</v>
      </c>
    </row>
    <row r="69" spans="2:33" x14ac:dyDescent="0.3">
      <c r="B69" s="32"/>
      <c r="C69" s="53" t="s">
        <v>77</v>
      </c>
      <c r="D69" s="7">
        <v>3571</v>
      </c>
      <c r="E69" s="7">
        <v>4872</v>
      </c>
      <c r="F69" s="7">
        <v>5228</v>
      </c>
      <c r="G69" s="7">
        <v>1252</v>
      </c>
      <c r="H69" s="7">
        <v>2925</v>
      </c>
      <c r="I69" s="7">
        <v>4709</v>
      </c>
      <c r="J69" s="7">
        <v>4999</v>
      </c>
      <c r="K69" s="7">
        <v>5007</v>
      </c>
      <c r="L69" s="41">
        <f t="shared" si="21"/>
        <v>1301</v>
      </c>
      <c r="M69" s="42">
        <f t="shared" si="22"/>
        <v>36.43237188462615</v>
      </c>
      <c r="N69" s="41">
        <f t="shared" si="23"/>
        <v>356</v>
      </c>
      <c r="O69" s="42">
        <f t="shared" si="26"/>
        <v>7.3070607553366171</v>
      </c>
      <c r="P69" s="41">
        <f t="shared" si="4"/>
        <v>-3976</v>
      </c>
      <c r="Q69" s="42">
        <f t="shared" si="5"/>
        <v>-76.052027543993887</v>
      </c>
      <c r="R69" s="41">
        <f t="shared" si="1"/>
        <v>1673</v>
      </c>
      <c r="S69" s="42">
        <f t="shared" si="12"/>
        <v>133.6261980830671</v>
      </c>
      <c r="T69" s="41">
        <f t="shared" si="2"/>
        <v>1784</v>
      </c>
      <c r="U69" s="42">
        <f t="shared" si="6"/>
        <v>60.991452991452988</v>
      </c>
      <c r="V69" s="41">
        <f t="shared" si="3"/>
        <v>290</v>
      </c>
      <c r="W69" s="42">
        <f t="shared" si="7"/>
        <v>6.1584200467190486</v>
      </c>
      <c r="X69" s="41">
        <f t="shared" si="8"/>
        <v>8</v>
      </c>
      <c r="Y69" s="42">
        <f t="shared" si="9"/>
        <v>0.16003200640128026</v>
      </c>
      <c r="Z69" s="35">
        <f t="shared" si="27"/>
        <v>0.16311641423438519</v>
      </c>
      <c r="AA69" s="35">
        <f t="shared" si="27"/>
        <v>0.21046374597820716</v>
      </c>
      <c r="AB69" s="35">
        <f t="shared" si="27"/>
        <v>0.2161849232932225</v>
      </c>
      <c r="AC69" s="35">
        <f t="shared" si="27"/>
        <v>0.15851452142414915</v>
      </c>
      <c r="AD69" s="35">
        <f t="shared" si="27"/>
        <v>0.23022740170470599</v>
      </c>
      <c r="AE69" s="35">
        <f t="shared" si="27"/>
        <v>0.22233658803754555</v>
      </c>
      <c r="AF69" s="35">
        <f t="shared" si="27"/>
        <v>0.20229447827934366</v>
      </c>
      <c r="AG69" s="35">
        <f t="shared" si="27"/>
        <v>0.18812784427357929</v>
      </c>
    </row>
    <row r="70" spans="2:33" x14ac:dyDescent="0.3">
      <c r="B70" s="32"/>
      <c r="C70" s="52" t="s">
        <v>78</v>
      </c>
      <c r="D70" s="47">
        <v>63630</v>
      </c>
      <c r="E70" s="47">
        <v>66708</v>
      </c>
      <c r="F70" s="47">
        <v>70972</v>
      </c>
      <c r="G70" s="47">
        <v>22288</v>
      </c>
      <c r="H70" s="47">
        <v>16674</v>
      </c>
      <c r="I70" s="47">
        <v>70425</v>
      </c>
      <c r="J70" s="47">
        <v>67962</v>
      </c>
      <c r="K70" s="47">
        <v>66343</v>
      </c>
      <c r="L70" s="48">
        <f t="shared" si="21"/>
        <v>3078</v>
      </c>
      <c r="M70" s="49">
        <f t="shared" si="22"/>
        <v>4.8373408769448369</v>
      </c>
      <c r="N70" s="48">
        <f t="shared" si="23"/>
        <v>4264</v>
      </c>
      <c r="O70" s="49">
        <f t="shared" si="26"/>
        <v>6.3920369370989976</v>
      </c>
      <c r="P70" s="48">
        <f t="shared" si="4"/>
        <v>-48684</v>
      </c>
      <c r="Q70" s="49">
        <f t="shared" si="5"/>
        <v>-68.596066054218568</v>
      </c>
      <c r="R70" s="48">
        <f t="shared" si="1"/>
        <v>-5614</v>
      </c>
      <c r="S70" s="49">
        <f t="shared" si="12"/>
        <v>-25.188442211055278</v>
      </c>
      <c r="T70" s="48">
        <f t="shared" si="2"/>
        <v>53751</v>
      </c>
      <c r="U70" s="49">
        <f t="shared" si="6"/>
        <v>322.36415976970136</v>
      </c>
      <c r="V70" s="48">
        <f t="shared" si="3"/>
        <v>-2463</v>
      </c>
      <c r="W70" s="49">
        <f t="shared" si="7"/>
        <v>-3.497337593184239</v>
      </c>
      <c r="X70" s="48">
        <f t="shared" si="8"/>
        <v>-1619</v>
      </c>
      <c r="Y70" s="49">
        <f t="shared" si="9"/>
        <v>-2.3822135899473236</v>
      </c>
      <c r="Z70" s="50">
        <f t="shared" si="27"/>
        <v>2.9064960620929514</v>
      </c>
      <c r="AA70" s="50">
        <f t="shared" si="27"/>
        <v>2.8816944923469299</v>
      </c>
      <c r="AB70" s="50">
        <f t="shared" si="27"/>
        <v>2.9347889012942976</v>
      </c>
      <c r="AC70" s="50">
        <f t="shared" si="27"/>
        <v>2.8218623430522656</v>
      </c>
      <c r="AD70" s="50">
        <f t="shared" si="27"/>
        <v>1.3124142550510318</v>
      </c>
      <c r="AE70" s="50">
        <f t="shared" si="27"/>
        <v>3.325133619142949</v>
      </c>
      <c r="AF70" s="50">
        <f t="shared" si="27"/>
        <v>2.7502175100661637</v>
      </c>
      <c r="AG70" s="50">
        <f t="shared" si="27"/>
        <v>2.4927033298666008</v>
      </c>
    </row>
    <row r="71" spans="2:33" x14ac:dyDescent="0.3">
      <c r="B71" s="32"/>
      <c r="C71" s="53" t="s">
        <v>79</v>
      </c>
      <c r="D71" s="7">
        <v>2266</v>
      </c>
      <c r="E71" s="7">
        <v>3123</v>
      </c>
      <c r="F71" s="7">
        <v>3072</v>
      </c>
      <c r="G71" s="7">
        <v>1666</v>
      </c>
      <c r="H71" s="7">
        <v>5351</v>
      </c>
      <c r="I71" s="7">
        <v>5070</v>
      </c>
      <c r="J71" s="7">
        <v>5596</v>
      </c>
      <c r="K71" s="7">
        <v>5879</v>
      </c>
      <c r="L71" s="41">
        <f t="shared" si="21"/>
        <v>857</v>
      </c>
      <c r="M71" s="42">
        <f t="shared" si="22"/>
        <v>37.819947043248014</v>
      </c>
      <c r="N71" s="41">
        <f t="shared" si="23"/>
        <v>-51</v>
      </c>
      <c r="O71" s="42">
        <f t="shared" si="26"/>
        <v>-1.6330451488952931</v>
      </c>
      <c r="P71" s="41">
        <f t="shared" si="4"/>
        <v>-1406</v>
      </c>
      <c r="Q71" s="42">
        <f t="shared" si="5"/>
        <v>-45.768229166666671</v>
      </c>
      <c r="R71" s="41">
        <f t="shared" si="1"/>
        <v>3685</v>
      </c>
      <c r="S71" s="42">
        <f t="shared" si="12"/>
        <v>221.18847539015607</v>
      </c>
      <c r="T71" s="41">
        <f t="shared" si="2"/>
        <v>-281</v>
      </c>
      <c r="U71" s="42">
        <f t="shared" si="6"/>
        <v>-5.2513548869370208</v>
      </c>
      <c r="V71" s="41">
        <f t="shared" si="3"/>
        <v>526</v>
      </c>
      <c r="W71" s="42">
        <f t="shared" si="7"/>
        <v>10.374753451676529</v>
      </c>
      <c r="X71" s="41">
        <f t="shared" si="8"/>
        <v>283</v>
      </c>
      <c r="Y71" s="42">
        <f t="shared" si="9"/>
        <v>5.0571837026447461</v>
      </c>
      <c r="Z71" s="35">
        <f t="shared" si="27"/>
        <v>0.10350652328622706</v>
      </c>
      <c r="AA71" s="35">
        <f t="shared" si="27"/>
        <v>0.13490933470647393</v>
      </c>
      <c r="AB71" s="35">
        <f t="shared" si="27"/>
        <v>0.12703138568415828</v>
      </c>
      <c r="AC71" s="35">
        <f t="shared" si="27"/>
        <v>0.21093066508996205</v>
      </c>
      <c r="AD71" s="35">
        <f t="shared" si="27"/>
        <v>0.42117840222970321</v>
      </c>
      <c r="AE71" s="35">
        <f t="shared" si="27"/>
        <v>0.23938129143137735</v>
      </c>
      <c r="AF71" s="35">
        <f t="shared" si="27"/>
        <v>0.22645327074439026</v>
      </c>
      <c r="AG71" s="35">
        <f t="shared" si="27"/>
        <v>0.22089147123714256</v>
      </c>
    </row>
    <row r="72" spans="2:33" x14ac:dyDescent="0.3">
      <c r="B72" s="32"/>
      <c r="C72" s="52" t="s">
        <v>80</v>
      </c>
      <c r="D72" s="47">
        <v>1322</v>
      </c>
      <c r="E72" s="47">
        <v>1744</v>
      </c>
      <c r="F72" s="47">
        <v>1761</v>
      </c>
      <c r="G72" s="47">
        <v>738</v>
      </c>
      <c r="H72" s="47">
        <v>1263</v>
      </c>
      <c r="I72" s="47">
        <v>1640</v>
      </c>
      <c r="J72" s="47">
        <v>1914</v>
      </c>
      <c r="K72" s="47">
        <v>2079</v>
      </c>
      <c r="L72" s="48">
        <f t="shared" si="21"/>
        <v>422</v>
      </c>
      <c r="M72" s="49">
        <f t="shared" si="22"/>
        <v>31.921331316187597</v>
      </c>
      <c r="N72" s="48">
        <f t="shared" si="23"/>
        <v>17</v>
      </c>
      <c r="O72" s="49">
        <f t="shared" si="26"/>
        <v>0.97477064220183496</v>
      </c>
      <c r="P72" s="48">
        <f t="shared" si="4"/>
        <v>-1023</v>
      </c>
      <c r="Q72" s="49">
        <f t="shared" si="5"/>
        <v>-58.091993185689951</v>
      </c>
      <c r="R72" s="48">
        <f t="shared" si="1"/>
        <v>525</v>
      </c>
      <c r="S72" s="49">
        <f t="shared" si="12"/>
        <v>71.138211382113823</v>
      </c>
      <c r="T72" s="48">
        <f t="shared" si="2"/>
        <v>377</v>
      </c>
      <c r="U72" s="49">
        <f t="shared" si="6"/>
        <v>29.849564528899446</v>
      </c>
      <c r="V72" s="48">
        <f t="shared" si="3"/>
        <v>274</v>
      </c>
      <c r="W72" s="49">
        <f t="shared" si="7"/>
        <v>16.707317073170731</v>
      </c>
      <c r="X72" s="48">
        <f t="shared" si="8"/>
        <v>165</v>
      </c>
      <c r="Y72" s="49">
        <f t="shared" si="9"/>
        <v>8.6206896551724146</v>
      </c>
      <c r="Z72" s="50">
        <f t="shared" si="27"/>
        <v>6.0386418263191598E-2</v>
      </c>
      <c r="AA72" s="50">
        <f t="shared" si="27"/>
        <v>7.5338418100573332E-2</v>
      </c>
      <c r="AB72" s="50">
        <f t="shared" si="27"/>
        <v>7.2819749410743081E-2</v>
      </c>
      <c r="AC72" s="50">
        <f t="shared" si="27"/>
        <v>9.3437473491231701E-2</v>
      </c>
      <c r="AD72" s="50">
        <f t="shared" si="27"/>
        <v>9.941101140274998E-2</v>
      </c>
      <c r="AE72" s="50">
        <f t="shared" si="27"/>
        <v>7.7433001567546136E-2</v>
      </c>
      <c r="AF72" s="50">
        <f t="shared" si="27"/>
        <v>7.745381704874249E-2</v>
      </c>
      <c r="AG72" s="50">
        <f t="shared" si="27"/>
        <v>7.811419777207336E-2</v>
      </c>
    </row>
    <row r="73" spans="2:33" x14ac:dyDescent="0.3">
      <c r="B73" s="32"/>
      <c r="C73" s="53" t="s">
        <v>81</v>
      </c>
      <c r="D73" s="7">
        <v>3615</v>
      </c>
      <c r="E73" s="7">
        <v>3789</v>
      </c>
      <c r="F73" s="7">
        <v>4467</v>
      </c>
      <c r="G73" s="7">
        <v>1625</v>
      </c>
      <c r="H73" s="7">
        <v>3234</v>
      </c>
      <c r="I73" s="7">
        <v>3640</v>
      </c>
      <c r="J73" s="7">
        <v>3978</v>
      </c>
      <c r="K73" s="7">
        <v>3425</v>
      </c>
      <c r="L73" s="41">
        <f t="shared" si="21"/>
        <v>174</v>
      </c>
      <c r="M73" s="42">
        <f t="shared" si="22"/>
        <v>4.8132780082987559</v>
      </c>
      <c r="N73" s="41">
        <f t="shared" si="23"/>
        <v>678</v>
      </c>
      <c r="O73" s="42">
        <f t="shared" si="26"/>
        <v>17.89390340459224</v>
      </c>
      <c r="P73" s="41">
        <f t="shared" si="4"/>
        <v>-2842</v>
      </c>
      <c r="Q73" s="42">
        <f t="shared" si="5"/>
        <v>-63.622117752406538</v>
      </c>
      <c r="R73" s="41">
        <f t="shared" si="1"/>
        <v>1609</v>
      </c>
      <c r="S73" s="42">
        <f t="shared" si="12"/>
        <v>99.015384615384619</v>
      </c>
      <c r="T73" s="41">
        <f t="shared" si="2"/>
        <v>406</v>
      </c>
      <c r="U73" s="42">
        <f t="shared" si="6"/>
        <v>12.554112554112553</v>
      </c>
      <c r="V73" s="41">
        <f t="shared" si="3"/>
        <v>338</v>
      </c>
      <c r="W73" s="42">
        <f t="shared" si="7"/>
        <v>9.2857142857142865</v>
      </c>
      <c r="X73" s="41">
        <f t="shared" si="8"/>
        <v>-553</v>
      </c>
      <c r="Y73" s="42">
        <f t="shared" si="9"/>
        <v>-13.901458019105078</v>
      </c>
      <c r="Z73" s="35">
        <f t="shared" si="27"/>
        <v>0.16512624963800124</v>
      </c>
      <c r="AA73" s="35">
        <f t="shared" si="27"/>
        <v>0.16367962510497269</v>
      </c>
      <c r="AB73" s="35">
        <f t="shared" si="27"/>
        <v>0.1847165364098747</v>
      </c>
      <c r="AC73" s="35">
        <f t="shared" si="27"/>
        <v>0.20573969434044917</v>
      </c>
      <c r="AD73" s="35">
        <f t="shared" si="27"/>
        <v>0.25454886055145959</v>
      </c>
      <c r="AE73" s="35">
        <f t="shared" si="27"/>
        <v>0.17186349128406581</v>
      </c>
      <c r="AF73" s="35">
        <f t="shared" si="27"/>
        <v>0.1609776824555369</v>
      </c>
      <c r="AG73" s="35">
        <f t="shared" si="27"/>
        <v>0.1286874109520689</v>
      </c>
    </row>
    <row r="74" spans="2:33" x14ac:dyDescent="0.3">
      <c r="B74" s="32"/>
      <c r="C74" s="52" t="s">
        <v>82</v>
      </c>
      <c r="D74" s="47">
        <v>8238</v>
      </c>
      <c r="E74" s="47">
        <v>9512</v>
      </c>
      <c r="F74" s="47">
        <v>9805</v>
      </c>
      <c r="G74" s="47">
        <v>3673</v>
      </c>
      <c r="H74" s="47">
        <v>3437</v>
      </c>
      <c r="I74" s="47">
        <v>6775</v>
      </c>
      <c r="J74" s="47">
        <v>6230</v>
      </c>
      <c r="K74" s="47">
        <v>6461</v>
      </c>
      <c r="L74" s="48">
        <f t="shared" si="21"/>
        <v>1274</v>
      </c>
      <c r="M74" s="49">
        <f t="shared" si="22"/>
        <v>15.464918669579994</v>
      </c>
      <c r="N74" s="48">
        <f t="shared" si="23"/>
        <v>293</v>
      </c>
      <c r="O74" s="49">
        <f t="shared" si="26"/>
        <v>3.0803195962994114</v>
      </c>
      <c r="P74" s="48">
        <f t="shared" si="4"/>
        <v>-6132</v>
      </c>
      <c r="Q74" s="49">
        <f t="shared" si="5"/>
        <v>-62.5395206527282</v>
      </c>
      <c r="R74" s="48">
        <f t="shared" si="1"/>
        <v>-236</v>
      </c>
      <c r="S74" s="49">
        <f t="shared" si="12"/>
        <v>-6.4252654505853535</v>
      </c>
      <c r="T74" s="48">
        <f t="shared" si="2"/>
        <v>3338</v>
      </c>
      <c r="U74" s="49">
        <f t="shared" si="6"/>
        <v>97.119581029967989</v>
      </c>
      <c r="V74" s="48">
        <f t="shared" si="3"/>
        <v>-545</v>
      </c>
      <c r="W74" s="49">
        <f t="shared" si="7"/>
        <v>-8.0442804428044283</v>
      </c>
      <c r="X74" s="48">
        <f t="shared" si="8"/>
        <v>231</v>
      </c>
      <c r="Y74" s="49">
        <f t="shared" si="9"/>
        <v>3.707865168539326</v>
      </c>
      <c r="Z74" s="50">
        <f t="shared" si="27"/>
        <v>0.37629600124975215</v>
      </c>
      <c r="AA74" s="50">
        <f t="shared" si="27"/>
        <v>0.41090540881459486</v>
      </c>
      <c r="AB74" s="50">
        <f t="shared" si="27"/>
        <v>0.40545010958111066</v>
      </c>
      <c r="AC74" s="50">
        <f t="shared" si="27"/>
        <v>0.46503501373075068</v>
      </c>
      <c r="AD74" s="50">
        <f t="shared" si="27"/>
        <v>0.27052703578088017</v>
      </c>
      <c r="AE74" s="50">
        <f t="shared" si="27"/>
        <v>0.31988328391471038</v>
      </c>
      <c r="AF74" s="50">
        <f t="shared" si="27"/>
        <v>0.25210934180442307</v>
      </c>
      <c r="AG74" s="50">
        <f t="shared" si="27"/>
        <v>0.24275893785731892</v>
      </c>
    </row>
    <row r="75" spans="2:33" x14ac:dyDescent="0.3">
      <c r="B75" s="32"/>
      <c r="C75" s="53" t="s">
        <v>83</v>
      </c>
      <c r="D75" s="7">
        <v>21464</v>
      </c>
      <c r="E75" s="7">
        <v>25175</v>
      </c>
      <c r="F75" s="7">
        <v>24692</v>
      </c>
      <c r="G75" s="7">
        <v>9281</v>
      </c>
      <c r="H75" s="7">
        <v>20547</v>
      </c>
      <c r="I75" s="7">
        <v>26109</v>
      </c>
      <c r="J75" s="7">
        <v>25473</v>
      </c>
      <c r="K75" s="7">
        <v>23181</v>
      </c>
      <c r="L75" s="41">
        <f t="shared" si="21"/>
        <v>3711</v>
      </c>
      <c r="M75" s="42">
        <f t="shared" si="22"/>
        <v>17.289414834140889</v>
      </c>
      <c r="N75" s="41">
        <f t="shared" si="23"/>
        <v>-483</v>
      </c>
      <c r="O75" s="42">
        <f t="shared" si="26"/>
        <v>-1.9185700099304865</v>
      </c>
      <c r="P75" s="41">
        <f t="shared" si="4"/>
        <v>-15411</v>
      </c>
      <c r="Q75" s="42">
        <f t="shared" si="5"/>
        <v>-62.412927263891135</v>
      </c>
      <c r="R75" s="41">
        <f t="shared" si="1"/>
        <v>11266</v>
      </c>
      <c r="S75" s="42">
        <f t="shared" si="12"/>
        <v>121.38778148906368</v>
      </c>
      <c r="T75" s="41">
        <f t="shared" si="2"/>
        <v>5562</v>
      </c>
      <c r="U75" s="42">
        <f t="shared" si="6"/>
        <v>27.069645203679372</v>
      </c>
      <c r="V75" s="41">
        <f t="shared" si="3"/>
        <v>-636</v>
      </c>
      <c r="W75" s="42">
        <f t="shared" si="7"/>
        <v>-2.4359416293232217</v>
      </c>
      <c r="X75" s="41">
        <f t="shared" si="8"/>
        <v>-2292</v>
      </c>
      <c r="Y75" s="42">
        <f t="shared" si="9"/>
        <v>-8.9977623365916859</v>
      </c>
      <c r="Z75" s="35">
        <f t="shared" si="27"/>
        <v>0.98043425234579773</v>
      </c>
      <c r="AA75" s="35">
        <f t="shared" si="27"/>
        <v>1.0875256167900995</v>
      </c>
      <c r="AB75" s="35">
        <f t="shared" si="27"/>
        <v>1.0210478435264443</v>
      </c>
      <c r="AC75" s="35">
        <f t="shared" si="27"/>
        <v>1.1750585250299748</v>
      </c>
      <c r="AD75" s="35">
        <f t="shared" si="27"/>
        <v>1.617258947974904</v>
      </c>
      <c r="AE75" s="35">
        <f t="shared" si="27"/>
        <v>1.232742828004306</v>
      </c>
      <c r="AF75" s="35">
        <f t="shared" si="27"/>
        <v>1.0308156121643768</v>
      </c>
      <c r="AG75" s="35">
        <f t="shared" si="27"/>
        <v>0.87097894110362317</v>
      </c>
    </row>
    <row r="76" spans="2:33" s="32" customFormat="1" x14ac:dyDescent="0.3">
      <c r="C76" s="52" t="s">
        <v>84</v>
      </c>
      <c r="D76" s="47">
        <v>7882</v>
      </c>
      <c r="E76" s="47">
        <v>8825</v>
      </c>
      <c r="F76" s="47">
        <v>9284</v>
      </c>
      <c r="G76" s="47">
        <v>3957</v>
      </c>
      <c r="H76" s="47">
        <v>7185</v>
      </c>
      <c r="I76" s="47">
        <v>10609</v>
      </c>
      <c r="J76" s="47">
        <v>12028</v>
      </c>
      <c r="K76" s="47">
        <v>11603</v>
      </c>
      <c r="L76" s="48">
        <f t="shared" si="21"/>
        <v>943</v>
      </c>
      <c r="M76" s="49">
        <f t="shared" si="22"/>
        <v>11.963968535904593</v>
      </c>
      <c r="N76" s="48">
        <f t="shared" si="23"/>
        <v>459</v>
      </c>
      <c r="O76" s="49">
        <f t="shared" si="26"/>
        <v>5.2011331444759206</v>
      </c>
      <c r="P76" s="48">
        <f t="shared" si="4"/>
        <v>-5327</v>
      </c>
      <c r="Q76" s="49">
        <f t="shared" si="5"/>
        <v>-57.378285221887118</v>
      </c>
      <c r="R76" s="48">
        <f t="shared" si="1"/>
        <v>3228</v>
      </c>
      <c r="S76" s="49">
        <f t="shared" si="12"/>
        <v>81.576952236542837</v>
      </c>
      <c r="T76" s="48">
        <f t="shared" si="2"/>
        <v>3424</v>
      </c>
      <c r="U76" s="49">
        <f t="shared" si="6"/>
        <v>47.65483646485734</v>
      </c>
      <c r="V76" s="48">
        <f t="shared" si="3"/>
        <v>1419</v>
      </c>
      <c r="W76" s="49">
        <f t="shared" si="7"/>
        <v>13.375435950607976</v>
      </c>
      <c r="X76" s="48">
        <f t="shared" si="8"/>
        <v>-425</v>
      </c>
      <c r="Y76" s="49">
        <f t="shared" si="9"/>
        <v>-3.533422015297639</v>
      </c>
      <c r="Z76" s="50">
        <f t="shared" si="27"/>
        <v>0.36003460571140411</v>
      </c>
      <c r="AA76" s="50">
        <f t="shared" si="27"/>
        <v>0.38122794709722457</v>
      </c>
      <c r="AB76" s="50">
        <f t="shared" si="27"/>
        <v>0.38390604970433773</v>
      </c>
      <c r="AC76" s="50">
        <f t="shared" si="27"/>
        <v>0.50099198184932769</v>
      </c>
      <c r="AD76" s="50">
        <f t="shared" si="27"/>
        <v>0.56553295085412403</v>
      </c>
      <c r="AE76" s="50">
        <f t="shared" si="27"/>
        <v>0.50090653270127861</v>
      </c>
      <c r="AF76" s="50">
        <f t="shared" si="27"/>
        <v>0.48673694433765652</v>
      </c>
      <c r="AG76" s="50">
        <f t="shared" si="27"/>
        <v>0.43595913263557828</v>
      </c>
    </row>
    <row r="77" spans="2:33" ht="6" customHeight="1" x14ac:dyDescent="0.3">
      <c r="B77" s="32"/>
      <c r="C77" s="51"/>
      <c r="D77" s="6"/>
      <c r="E77" s="6"/>
      <c r="F77" s="6"/>
      <c r="G77" s="6"/>
      <c r="H77" s="6"/>
      <c r="I77" s="6"/>
      <c r="J77" s="6"/>
      <c r="K77" s="6"/>
      <c r="L77" s="41"/>
      <c r="M77" s="42"/>
      <c r="N77" s="41"/>
      <c r="O77" s="42"/>
      <c r="P77" s="41"/>
      <c r="Q77" s="42"/>
      <c r="R77" s="41">
        <f t="shared" si="1"/>
        <v>0</v>
      </c>
      <c r="S77" s="42"/>
      <c r="T77" s="41">
        <f t="shared" si="2"/>
        <v>0</v>
      </c>
      <c r="U77" s="42"/>
      <c r="V77" s="41"/>
      <c r="W77" s="42"/>
      <c r="X77" s="41"/>
      <c r="Y77" s="42"/>
      <c r="Z77" s="35"/>
      <c r="AA77" s="35"/>
      <c r="AB77" s="35"/>
      <c r="AC77" s="35"/>
      <c r="AD77" s="35"/>
      <c r="AE77" s="35"/>
      <c r="AF77" s="35"/>
      <c r="AG77" s="35"/>
    </row>
    <row r="78" spans="2:33" ht="16.2" x14ac:dyDescent="0.3">
      <c r="B78" s="29" t="s">
        <v>85</v>
      </c>
      <c r="C78" s="51"/>
      <c r="D78" s="8">
        <v>49840</v>
      </c>
      <c r="E78" s="8">
        <v>52981</v>
      </c>
      <c r="F78" s="8">
        <v>56295</v>
      </c>
      <c r="G78" s="8">
        <v>12997</v>
      </c>
      <c r="H78" s="8">
        <v>14052</v>
      </c>
      <c r="I78" s="8">
        <v>29903</v>
      </c>
      <c r="J78" s="8">
        <v>45077</v>
      </c>
      <c r="K78" s="8">
        <v>54896</v>
      </c>
      <c r="L78" s="43">
        <f t="shared" ref="L78" si="28">E78-D78</f>
        <v>3141</v>
      </c>
      <c r="M78" s="39">
        <f t="shared" ref="M78" si="29">(E78-D78)/D78*100</f>
        <v>6.3021669341894055</v>
      </c>
      <c r="N78" s="43">
        <f t="shared" ref="N78" si="30">F78-E78</f>
        <v>3314</v>
      </c>
      <c r="O78" s="39">
        <f>(F78-E78)/E78*100</f>
        <v>6.2550725731866139</v>
      </c>
      <c r="P78" s="43">
        <f t="shared" ref="P78" si="31">G78-F78</f>
        <v>-43298</v>
      </c>
      <c r="Q78" s="39">
        <f t="shared" ref="Q78" si="32">(G78-F78)/F78*100</f>
        <v>-76.912692068567367</v>
      </c>
      <c r="R78" s="43">
        <f t="shared" ref="R78" si="33">H78-G78</f>
        <v>1055</v>
      </c>
      <c r="S78" s="39">
        <f t="shared" ref="S78" si="34">(H78-G78)/G78*100</f>
        <v>8.1172578287297075</v>
      </c>
      <c r="T78" s="43">
        <f t="shared" ref="T78" si="35">I78-H78</f>
        <v>15851</v>
      </c>
      <c r="U78" s="39">
        <f t="shared" ref="U78" si="36">(I78-H78)/H78*100</f>
        <v>112.80244805009963</v>
      </c>
      <c r="V78" s="43">
        <f t="shared" ref="V78" si="37">J78-I78</f>
        <v>15174</v>
      </c>
      <c r="W78" s="39">
        <f t="shared" ref="W78" si="38">(J78-I78)/I78*100</f>
        <v>50.744072501086848</v>
      </c>
      <c r="X78" s="43">
        <f t="shared" ref="X78" si="39">K78-J78</f>
        <v>9819</v>
      </c>
      <c r="Y78" s="39">
        <f t="shared" ref="Y78" si="40">(K78-J78)/J78*100</f>
        <v>21.782727333229808</v>
      </c>
      <c r="Z78" s="34">
        <f t="shared" ref="Z78:AB78" si="41">D78/D$12*100</f>
        <v>2.2765953753687365</v>
      </c>
      <c r="AA78" s="34">
        <f t="shared" si="41"/>
        <v>2.2887068402445387</v>
      </c>
      <c r="AB78" s="34">
        <f t="shared" si="41"/>
        <v>2.3278749534797174</v>
      </c>
      <c r="AC78" s="34">
        <f>G78/G$12*100</f>
        <v>1.6455377275955803</v>
      </c>
      <c r="AD78" s="34">
        <f t="shared" ref="AD78:AG78" si="42">H78/H$12*100</f>
        <v>1.1060360508562492</v>
      </c>
      <c r="AE78" s="34">
        <f t="shared" si="42"/>
        <v>1.4118774669965437</v>
      </c>
      <c r="AF78" s="34">
        <f t="shared" si="42"/>
        <v>1.8241304655727091</v>
      </c>
      <c r="AG78" s="34">
        <f t="shared" si="42"/>
        <v>2.0626055800364309</v>
      </c>
    </row>
    <row r="79" spans="2:33" ht="6" customHeight="1" thickBot="1" x14ac:dyDescent="0.35">
      <c r="B79" s="36"/>
      <c r="C79" s="37"/>
      <c r="D79" s="10"/>
      <c r="E79" s="10"/>
      <c r="F79" s="38"/>
      <c r="G79" s="38"/>
      <c r="H79" s="38"/>
      <c r="I79" s="38"/>
      <c r="J79" s="38"/>
      <c r="K79" s="38"/>
      <c r="L79" s="44"/>
      <c r="M79" s="45"/>
      <c r="N79" s="44"/>
      <c r="O79" s="45"/>
      <c r="P79" s="44"/>
      <c r="Q79" s="45"/>
      <c r="R79" s="44"/>
      <c r="S79" s="45"/>
      <c r="T79" s="44"/>
      <c r="U79" s="45"/>
      <c r="V79" s="44"/>
      <c r="W79" s="45"/>
      <c r="X79" s="44"/>
      <c r="Y79" s="45"/>
      <c r="Z79" s="46"/>
      <c r="AA79" s="46"/>
      <c r="AB79" s="46"/>
      <c r="AC79" s="46"/>
      <c r="AD79" s="46"/>
      <c r="AE79" s="46"/>
      <c r="AF79" s="46"/>
      <c r="AG79" s="46"/>
    </row>
    <row r="80" spans="2:33" x14ac:dyDescent="0.3">
      <c r="B80" s="32"/>
      <c r="C80" s="55" t="s">
        <v>86</v>
      </c>
    </row>
    <row r="81" spans="2:3" x14ac:dyDescent="0.3">
      <c r="B81" s="32"/>
      <c r="C81" s="55" t="s">
        <v>87</v>
      </c>
    </row>
    <row r="82" spans="2:3" ht="10.5" customHeight="1" x14ac:dyDescent="0.3"/>
    <row r="83" spans="2:3" x14ac:dyDescent="0.3">
      <c r="B83" s="32" t="s">
        <v>11</v>
      </c>
    </row>
  </sheetData>
  <mergeCells count="27">
    <mergeCell ref="AG9:AG10"/>
    <mergeCell ref="AA9:AA10"/>
    <mergeCell ref="AC9:AC10"/>
    <mergeCell ref="AD9:AD10"/>
    <mergeCell ref="AE9:AE10"/>
    <mergeCell ref="AF9:AF10"/>
    <mergeCell ref="R9:S9"/>
    <mergeCell ref="T9:U9"/>
    <mergeCell ref="V9:W9"/>
    <mergeCell ref="X9:Y9"/>
    <mergeCell ref="Z9:Z10"/>
    <mergeCell ref="B8:C10"/>
    <mergeCell ref="D8:K8"/>
    <mergeCell ref="L8:Y8"/>
    <mergeCell ref="Z8:AG8"/>
    <mergeCell ref="D9:D10"/>
    <mergeCell ref="E9:E10"/>
    <mergeCell ref="F9:F10"/>
    <mergeCell ref="G9:G10"/>
    <mergeCell ref="H9:H10"/>
    <mergeCell ref="I9:I10"/>
    <mergeCell ref="AB9:AB10"/>
    <mergeCell ref="J9:J10"/>
    <mergeCell ref="K9:K10"/>
    <mergeCell ref="L9:M9"/>
    <mergeCell ref="N9:O9"/>
    <mergeCell ref="P9:Q9"/>
  </mergeCells>
  <printOptions horizontalCentered="1" verticalCentered="1"/>
  <pageMargins left="0.19685039370078741" right="0.19685039370078741" top="0.39370078740157483" bottom="0.39370078740157483" header="0" footer="0"/>
  <pageSetup paperSize="9" scale="52" orientation="landscape" r:id="rId1"/>
  <headerFooter alignWithMargins="0"/>
  <rowBreaks count="1" manualBreakCount="1">
    <brk id="41" min="1" max="3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B6:D42"/>
  <sheetViews>
    <sheetView zoomScaleNormal="100" zoomScaleSheetLayoutView="100" workbookViewId="0"/>
  </sheetViews>
  <sheetFormatPr baseColWidth="10" defaultColWidth="11.44140625" defaultRowHeight="14.4" x14ac:dyDescent="0.3"/>
  <cols>
    <col min="1" max="1" width="5.6640625" style="1" customWidth="1"/>
    <col min="2" max="2" width="16" style="1" customWidth="1"/>
    <col min="3" max="3" width="19.33203125" style="1" bestFit="1" customWidth="1"/>
    <col min="4" max="4" width="17.109375" style="1" customWidth="1"/>
    <col min="5" max="7" width="16" style="1" customWidth="1"/>
    <col min="8" max="16384" width="11.44140625" style="1"/>
  </cols>
  <sheetData>
    <row r="6" spans="2:2" ht="15.75" customHeight="1" x14ac:dyDescent="0.3">
      <c r="B6" s="28" t="s">
        <v>89</v>
      </c>
    </row>
    <row r="7" spans="2:2" x14ac:dyDescent="0.3">
      <c r="B7" s="28" t="s">
        <v>90</v>
      </c>
    </row>
    <row r="8" spans="2:2" x14ac:dyDescent="0.3">
      <c r="B8" s="28" t="s">
        <v>97</v>
      </c>
    </row>
    <row r="9" spans="2:2" ht="15" customHeight="1" x14ac:dyDescent="0.3">
      <c r="B9" s="57" t="s">
        <v>103</v>
      </c>
    </row>
    <row r="10" spans="2:2" ht="15" customHeight="1" x14ac:dyDescent="0.3"/>
    <row r="11" spans="2:2" ht="15" customHeight="1" x14ac:dyDescent="0.3"/>
    <row r="12" spans="2:2" x14ac:dyDescent="0.3">
      <c r="B12" s="23"/>
    </row>
    <row r="30" spans="3:4" ht="15" thickBot="1" x14ac:dyDescent="0.35"/>
    <row r="31" spans="3:4" ht="15.6" x14ac:dyDescent="0.3">
      <c r="C31" s="91" t="s">
        <v>91</v>
      </c>
      <c r="D31" s="60" t="s">
        <v>92</v>
      </c>
    </row>
    <row r="32" spans="3:4" x14ac:dyDescent="0.3">
      <c r="C32" s="92"/>
      <c r="D32" s="24">
        <v>2024</v>
      </c>
    </row>
    <row r="33" spans="2:4" x14ac:dyDescent="0.3">
      <c r="C33" s="5" t="s">
        <v>25</v>
      </c>
      <c r="D33" s="6">
        <v>2661488</v>
      </c>
    </row>
    <row r="34" spans="2:4" ht="15" customHeight="1" x14ac:dyDescent="0.3">
      <c r="C34" s="4" t="s">
        <v>26</v>
      </c>
      <c r="D34" s="7">
        <v>1936937</v>
      </c>
    </row>
    <row r="35" spans="2:4" x14ac:dyDescent="0.3">
      <c r="C35" s="4" t="s">
        <v>61</v>
      </c>
      <c r="D35" s="25">
        <v>428637</v>
      </c>
    </row>
    <row r="36" spans="2:4" x14ac:dyDescent="0.3">
      <c r="C36" s="4" t="s">
        <v>37</v>
      </c>
      <c r="D36" s="7">
        <v>126770</v>
      </c>
    </row>
    <row r="37" spans="2:4" x14ac:dyDescent="0.3">
      <c r="C37" s="4" t="s">
        <v>30</v>
      </c>
      <c r="D37" s="7">
        <v>103945</v>
      </c>
    </row>
    <row r="38" spans="2:4" x14ac:dyDescent="0.3">
      <c r="C38" s="4" t="s">
        <v>51</v>
      </c>
      <c r="D38" s="25">
        <v>10303</v>
      </c>
    </row>
    <row r="39" spans="2:4" ht="15" thickBot="1" x14ac:dyDescent="0.35">
      <c r="C39" s="9" t="s">
        <v>93</v>
      </c>
      <c r="D39" s="26">
        <v>54896</v>
      </c>
    </row>
    <row r="40" spans="2:4" x14ac:dyDescent="0.3">
      <c r="C40" s="56" t="s">
        <v>94</v>
      </c>
    </row>
    <row r="41" spans="2:4" ht="18" customHeight="1" x14ac:dyDescent="0.3"/>
    <row r="42" spans="2:4" x14ac:dyDescent="0.3">
      <c r="B42" s="22" t="s">
        <v>11</v>
      </c>
    </row>
  </sheetData>
  <sortState xmlns:xlrd2="http://schemas.microsoft.com/office/spreadsheetml/2017/richdata2" ref="F34:G39">
    <sortCondition descending="1" ref="G34:G39"/>
  </sortState>
  <mergeCells count="1">
    <mergeCell ref="C31:C32"/>
  </mergeCells>
  <printOptions horizontalCentered="1" verticalCentered="1"/>
  <pageMargins left="0.39370078740157483" right="0.39370078740157483" top="0.59055118110236227" bottom="0.59055118110236227" header="0" footer="0"/>
  <pageSetup orientation="portrait" r:id="rId1"/>
  <headerFooter alignWithMargins="0"/>
  <ignoredErrors>
    <ignoredError sqref="B9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3B904-8BEA-4A91-A7F5-8C9A682D460F}">
  <dimension ref="B6:M41"/>
  <sheetViews>
    <sheetView zoomScaleNormal="100" workbookViewId="0"/>
  </sheetViews>
  <sheetFormatPr baseColWidth="10" defaultRowHeight="13.2" x14ac:dyDescent="0.25"/>
  <cols>
    <col min="1" max="1" width="5.6640625" customWidth="1"/>
  </cols>
  <sheetData>
    <row r="6" spans="2:13" ht="14.4" x14ac:dyDescent="0.3">
      <c r="B6" s="28" t="s">
        <v>100</v>
      </c>
      <c r="C6" s="14"/>
      <c r="D6" s="13"/>
      <c r="E6" s="14"/>
      <c r="F6" s="14"/>
      <c r="G6" s="14"/>
      <c r="H6" s="14"/>
      <c r="I6" s="14"/>
      <c r="J6" s="14"/>
      <c r="K6" s="14"/>
      <c r="L6" s="14"/>
      <c r="M6" s="14"/>
    </row>
    <row r="7" spans="2:13" ht="14.4" x14ac:dyDescent="0.3">
      <c r="B7" s="28" t="s">
        <v>99</v>
      </c>
      <c r="C7" s="14"/>
      <c r="D7" s="13"/>
      <c r="E7" s="14"/>
      <c r="F7" s="14"/>
      <c r="G7" s="14"/>
      <c r="H7" s="14"/>
      <c r="I7" s="14"/>
      <c r="J7" s="14"/>
      <c r="K7" s="14"/>
      <c r="L7" s="14"/>
      <c r="M7" s="14"/>
    </row>
    <row r="8" spans="2:13" ht="15.6" x14ac:dyDescent="0.3">
      <c r="B8" s="58" t="s">
        <v>104</v>
      </c>
      <c r="C8" s="14"/>
      <c r="D8" s="13"/>
      <c r="E8" s="14"/>
      <c r="F8" s="14"/>
      <c r="G8" s="14"/>
      <c r="H8" s="14"/>
      <c r="I8" s="14"/>
      <c r="J8" s="14"/>
      <c r="K8" s="14"/>
      <c r="L8" s="14"/>
      <c r="M8" s="14"/>
    </row>
    <row r="9" spans="2:13" ht="14.4" x14ac:dyDescent="0.3">
      <c r="B9" s="14"/>
      <c r="C9" s="14"/>
      <c r="D9" s="13"/>
      <c r="E9" s="14"/>
      <c r="F9" s="14"/>
      <c r="G9" s="14"/>
      <c r="H9" s="14"/>
      <c r="I9" s="14"/>
      <c r="J9" s="14"/>
      <c r="K9" s="14"/>
      <c r="L9" s="14"/>
      <c r="M9" s="14"/>
    </row>
    <row r="10" spans="2:13" ht="14.4" x14ac:dyDescent="0.3">
      <c r="B10" s="14"/>
      <c r="C10" s="14"/>
      <c r="D10" s="13"/>
      <c r="E10" s="14"/>
      <c r="F10" s="14"/>
      <c r="G10" s="14"/>
      <c r="H10" s="14"/>
      <c r="I10" s="14"/>
      <c r="J10" s="14"/>
      <c r="K10" s="14"/>
      <c r="L10" s="14"/>
      <c r="M10" s="14"/>
    </row>
    <row r="11" spans="2:13" ht="14.4" x14ac:dyDescent="0.3">
      <c r="B11" s="14"/>
      <c r="C11" s="14"/>
      <c r="D11" s="13"/>
      <c r="E11" s="14"/>
      <c r="F11" s="14"/>
      <c r="G11" s="14"/>
      <c r="H11" s="14"/>
      <c r="I11" s="14"/>
      <c r="J11" s="14"/>
      <c r="K11" s="14"/>
      <c r="L11" s="14"/>
      <c r="M11" s="14"/>
    </row>
    <row r="12" spans="2:13" ht="14.4" x14ac:dyDescent="0.3">
      <c r="B12" s="14"/>
      <c r="C12" s="14"/>
      <c r="D12" s="13"/>
      <c r="E12" s="14"/>
      <c r="F12" s="14"/>
      <c r="G12" s="14"/>
      <c r="H12" s="14"/>
      <c r="I12" s="14"/>
      <c r="J12" s="14"/>
      <c r="K12" s="14"/>
      <c r="L12" s="14"/>
      <c r="M12" s="14"/>
    </row>
    <row r="13" spans="2:13" ht="14.4" x14ac:dyDescent="0.3">
      <c r="B13" s="14"/>
      <c r="C13" s="14"/>
      <c r="D13" s="13"/>
      <c r="E13" s="14"/>
      <c r="F13" s="14"/>
      <c r="G13" s="14"/>
      <c r="H13" s="14"/>
      <c r="I13" s="14"/>
      <c r="J13" s="14"/>
      <c r="K13" s="14"/>
      <c r="L13" s="14"/>
      <c r="M13" s="14"/>
    </row>
    <row r="14" spans="2:13" ht="14.4" x14ac:dyDescent="0.3">
      <c r="B14" s="14"/>
      <c r="C14" s="14"/>
      <c r="D14" s="13"/>
      <c r="E14" s="14"/>
      <c r="F14" s="14"/>
      <c r="G14" s="14"/>
      <c r="H14" s="14"/>
      <c r="I14" s="14"/>
      <c r="J14" s="14"/>
      <c r="K14" s="14"/>
      <c r="L14" s="14"/>
      <c r="M14" s="14"/>
    </row>
    <row r="15" spans="2:13" ht="14.4" x14ac:dyDescent="0.3">
      <c r="B15" s="14"/>
      <c r="C15" s="14"/>
      <c r="D15" s="13"/>
      <c r="E15" s="14"/>
      <c r="F15" s="14"/>
      <c r="G15" s="14"/>
      <c r="H15" s="14"/>
      <c r="I15" s="14"/>
      <c r="J15" s="14"/>
      <c r="K15" s="14"/>
      <c r="L15" s="14"/>
      <c r="M15" s="14"/>
    </row>
    <row r="16" spans="2:13" ht="14.4" x14ac:dyDescent="0.3">
      <c r="B16" s="14"/>
      <c r="C16" s="14"/>
      <c r="D16" s="13"/>
      <c r="E16" s="14"/>
      <c r="F16" s="14"/>
      <c r="G16" s="14"/>
      <c r="H16" s="14"/>
      <c r="I16" s="14"/>
      <c r="J16" s="14"/>
      <c r="K16" s="14"/>
      <c r="L16" s="14"/>
      <c r="M16" s="14"/>
    </row>
    <row r="17" spans="2:13" ht="14.4" x14ac:dyDescent="0.3">
      <c r="B17" s="14"/>
      <c r="C17" s="14"/>
      <c r="D17" s="13"/>
      <c r="E17" s="14"/>
      <c r="F17" s="14"/>
      <c r="G17" s="14"/>
      <c r="H17" s="14"/>
      <c r="I17" s="14"/>
      <c r="J17" s="14"/>
      <c r="K17" s="14"/>
      <c r="L17" s="14"/>
      <c r="M17" s="14"/>
    </row>
    <row r="18" spans="2:13" ht="14.4" x14ac:dyDescent="0.3">
      <c r="B18" s="14"/>
      <c r="C18" s="14"/>
      <c r="D18" s="13"/>
      <c r="E18" s="14"/>
      <c r="F18" s="14"/>
      <c r="G18" s="14"/>
      <c r="H18" s="14"/>
      <c r="I18" s="14"/>
      <c r="J18" s="14"/>
      <c r="K18" s="14"/>
      <c r="L18" s="14"/>
      <c r="M18" s="14"/>
    </row>
    <row r="19" spans="2:13" ht="14.4" x14ac:dyDescent="0.3">
      <c r="B19" s="14"/>
      <c r="C19" s="14"/>
      <c r="D19" s="13"/>
      <c r="E19" s="14"/>
      <c r="F19" s="14"/>
      <c r="G19" s="14"/>
      <c r="H19" s="14"/>
      <c r="I19" s="14"/>
      <c r="J19" s="14"/>
      <c r="K19" s="14"/>
      <c r="L19" s="14"/>
      <c r="M19" s="14"/>
    </row>
    <row r="20" spans="2:13" ht="14.4" x14ac:dyDescent="0.3">
      <c r="B20" s="14"/>
      <c r="C20" s="14"/>
      <c r="D20" s="13"/>
      <c r="E20" s="14"/>
      <c r="F20" s="14"/>
      <c r="G20" s="14"/>
      <c r="H20" s="14"/>
      <c r="I20" s="14"/>
      <c r="J20" s="14"/>
      <c r="K20" s="14"/>
      <c r="L20" s="14"/>
      <c r="M20" s="14"/>
    </row>
    <row r="21" spans="2:13" ht="14.4" x14ac:dyDescent="0.3">
      <c r="B21" s="14"/>
      <c r="C21" s="14"/>
      <c r="D21" s="13"/>
      <c r="E21" s="14"/>
      <c r="F21" s="14"/>
      <c r="G21" s="14"/>
      <c r="H21" s="14"/>
      <c r="I21" s="14"/>
      <c r="J21" s="14"/>
      <c r="K21" s="14"/>
      <c r="L21" s="14"/>
      <c r="M21" s="14"/>
    </row>
    <row r="22" spans="2:13" ht="14.4" x14ac:dyDescent="0.3">
      <c r="B22" s="14"/>
      <c r="C22" s="14"/>
      <c r="D22" s="13"/>
      <c r="E22" s="14"/>
      <c r="F22" s="14"/>
      <c r="G22" s="14"/>
      <c r="H22" s="14"/>
      <c r="I22" s="14"/>
      <c r="J22" s="14"/>
      <c r="K22" s="14"/>
      <c r="L22" s="14"/>
      <c r="M22" s="14"/>
    </row>
    <row r="23" spans="2:13" ht="14.4" x14ac:dyDescent="0.3">
      <c r="B23" s="14"/>
      <c r="C23" s="14"/>
      <c r="D23" s="13"/>
      <c r="E23" s="14"/>
      <c r="F23" s="14"/>
      <c r="G23" s="14"/>
      <c r="H23" s="14"/>
      <c r="I23" s="14"/>
      <c r="J23" s="14"/>
      <c r="K23" s="14"/>
      <c r="L23" s="14"/>
      <c r="M23" s="14"/>
    </row>
    <row r="24" spans="2:13" ht="14.4" x14ac:dyDescent="0.3">
      <c r="B24" s="14"/>
      <c r="C24" s="14"/>
      <c r="D24" s="13"/>
      <c r="E24" s="14"/>
      <c r="F24" s="14"/>
      <c r="G24" s="14"/>
      <c r="H24" s="14"/>
      <c r="I24" s="14"/>
      <c r="J24" s="14"/>
      <c r="K24" s="14"/>
      <c r="L24" s="14"/>
      <c r="M24" s="14"/>
    </row>
    <row r="25" spans="2:13" ht="14.4" x14ac:dyDescent="0.3">
      <c r="B25" s="14"/>
      <c r="C25" s="14"/>
      <c r="D25" s="13"/>
      <c r="E25" s="14"/>
      <c r="F25" s="14"/>
      <c r="G25" s="14"/>
      <c r="H25" s="14"/>
      <c r="I25" s="14"/>
      <c r="J25" s="14"/>
      <c r="K25" s="14"/>
      <c r="L25" s="14"/>
      <c r="M25" s="14"/>
    </row>
    <row r="26" spans="2:13" ht="14.4" x14ac:dyDescent="0.3">
      <c r="B26" s="14"/>
      <c r="C26" s="14"/>
      <c r="D26" s="13"/>
      <c r="E26" s="14"/>
      <c r="F26" s="14"/>
      <c r="G26" s="14"/>
      <c r="H26" s="14"/>
      <c r="I26" s="14"/>
      <c r="J26" s="14"/>
      <c r="K26" s="14"/>
      <c r="L26" s="14"/>
      <c r="M26" s="14"/>
    </row>
    <row r="27" spans="2:13" ht="14.4" x14ac:dyDescent="0.3">
      <c r="B27" s="14"/>
      <c r="C27" s="14"/>
      <c r="D27" s="13"/>
      <c r="E27" s="14"/>
      <c r="F27" s="14"/>
      <c r="G27" s="14"/>
      <c r="H27" s="14"/>
      <c r="I27" s="14"/>
      <c r="J27" s="14"/>
      <c r="K27" s="14"/>
      <c r="L27" s="14"/>
      <c r="M27" s="14"/>
    </row>
    <row r="28" spans="2:13" ht="14.4" x14ac:dyDescent="0.3">
      <c r="B28" s="14"/>
      <c r="C28" s="14"/>
      <c r="D28" s="13"/>
      <c r="E28" s="14"/>
      <c r="F28" s="14"/>
      <c r="G28" s="14"/>
      <c r="H28" s="14"/>
      <c r="I28" s="14"/>
      <c r="J28" s="14"/>
      <c r="K28" s="14"/>
      <c r="L28" s="14"/>
      <c r="M28" s="14"/>
    </row>
    <row r="29" spans="2:13" ht="14.4" x14ac:dyDescent="0.3">
      <c r="B29" s="14"/>
      <c r="C29" s="14"/>
      <c r="D29" s="13"/>
      <c r="E29" s="14"/>
      <c r="F29" s="14"/>
      <c r="G29" s="14"/>
      <c r="H29" s="14"/>
      <c r="I29" s="14"/>
      <c r="J29" s="14"/>
      <c r="K29" s="14"/>
      <c r="L29" s="14"/>
      <c r="M29" s="14"/>
    </row>
    <row r="30" spans="2:13" ht="15" thickBot="1" x14ac:dyDescent="0.35">
      <c r="B30" s="14"/>
      <c r="C30" s="14"/>
      <c r="D30" s="13"/>
      <c r="E30" s="14"/>
      <c r="F30" s="14"/>
      <c r="G30" s="14"/>
      <c r="H30" s="14"/>
      <c r="I30" s="14"/>
      <c r="J30" s="14"/>
      <c r="K30" s="14"/>
      <c r="L30" s="14"/>
      <c r="M30" s="14"/>
    </row>
    <row r="31" spans="2:13" ht="28.8" x14ac:dyDescent="0.3">
      <c r="C31" s="64" t="s">
        <v>5</v>
      </c>
      <c r="D31" s="65" t="s">
        <v>98</v>
      </c>
      <c r="E31" s="73" t="s">
        <v>92</v>
      </c>
      <c r="F31" s="14"/>
      <c r="G31" s="14"/>
      <c r="H31" s="14"/>
      <c r="I31" s="14"/>
      <c r="J31" s="14"/>
      <c r="K31" s="14"/>
      <c r="L31" s="14"/>
      <c r="M31" s="14"/>
    </row>
    <row r="32" spans="2:13" ht="14.4" x14ac:dyDescent="0.3">
      <c r="B32" s="14"/>
      <c r="C32" s="15">
        <v>2019</v>
      </c>
      <c r="D32" s="18">
        <v>3139008</v>
      </c>
      <c r="E32" s="13">
        <v>2418300</v>
      </c>
      <c r="J32" s="14"/>
      <c r="K32" s="14"/>
      <c r="L32" s="14"/>
      <c r="M32" s="14"/>
    </row>
    <row r="33" spans="2:13" ht="14.4" x14ac:dyDescent="0.3">
      <c r="B33" s="14"/>
      <c r="C33" s="15">
        <v>2020</v>
      </c>
      <c r="D33" s="18">
        <v>1011912</v>
      </c>
      <c r="E33" s="13">
        <v>789833</v>
      </c>
      <c r="J33" s="14"/>
      <c r="K33" s="14"/>
      <c r="L33" s="14"/>
      <c r="M33" s="14"/>
    </row>
    <row r="34" spans="2:13" ht="14.4" x14ac:dyDescent="0.3">
      <c r="C34" s="15">
        <v>2021</v>
      </c>
      <c r="D34" s="18">
        <v>1347055</v>
      </c>
      <c r="E34" s="13">
        <v>1270483</v>
      </c>
      <c r="J34" s="14"/>
      <c r="K34" s="14"/>
      <c r="L34" s="14"/>
      <c r="M34" s="14"/>
    </row>
    <row r="35" spans="2:13" ht="14.4" x14ac:dyDescent="0.3">
      <c r="C35" s="15">
        <v>2022</v>
      </c>
      <c r="D35" s="18">
        <v>2349537</v>
      </c>
      <c r="E35" s="13">
        <v>2117960</v>
      </c>
      <c r="J35" s="14"/>
      <c r="K35" s="14"/>
      <c r="L35" s="14"/>
      <c r="M35" s="14"/>
    </row>
    <row r="36" spans="2:13" ht="14.4" x14ac:dyDescent="0.3">
      <c r="C36" s="15">
        <v>2023</v>
      </c>
      <c r="D36" s="18">
        <v>2751134</v>
      </c>
      <c r="E36" s="13">
        <v>2471150</v>
      </c>
      <c r="J36" s="14"/>
      <c r="K36" s="14"/>
      <c r="L36" s="14"/>
      <c r="M36" s="14"/>
    </row>
    <row r="37" spans="2:13" ht="14.4" x14ac:dyDescent="0.3">
      <c r="C37" s="15">
        <v>2024</v>
      </c>
      <c r="D37" s="18">
        <v>2919483</v>
      </c>
      <c r="E37" s="13">
        <v>2661488</v>
      </c>
      <c r="J37" s="14"/>
      <c r="K37" s="14"/>
      <c r="L37" s="14"/>
      <c r="M37" s="14"/>
    </row>
    <row r="38" spans="2:13" ht="6" customHeight="1" thickBot="1" x14ac:dyDescent="0.35">
      <c r="C38" s="66"/>
      <c r="D38" s="67"/>
      <c r="E38" s="68"/>
      <c r="J38" s="14"/>
      <c r="K38" s="14"/>
      <c r="L38" s="14"/>
      <c r="M38" s="14"/>
    </row>
    <row r="39" spans="2:13" ht="14.4" x14ac:dyDescent="0.3">
      <c r="J39" s="14"/>
      <c r="K39" s="14"/>
      <c r="L39" s="14"/>
      <c r="M39" s="14"/>
    </row>
    <row r="40" spans="2:13" ht="14.4" x14ac:dyDescent="0.3">
      <c r="B40" s="20" t="s">
        <v>11</v>
      </c>
      <c r="E40" s="14"/>
      <c r="F40" s="14"/>
      <c r="G40" s="14"/>
      <c r="H40" s="14"/>
      <c r="I40" s="14"/>
      <c r="J40" s="14"/>
      <c r="K40" s="14"/>
      <c r="L40" s="14"/>
      <c r="M40" s="14"/>
    </row>
    <row r="41" spans="2:13" ht="8.4" customHeight="1" x14ac:dyDescent="0.3">
      <c r="E41" s="14"/>
      <c r="F41" s="14"/>
      <c r="G41" s="14"/>
      <c r="H41" s="14"/>
      <c r="I41" s="14"/>
      <c r="J41" s="14"/>
      <c r="K41" s="14"/>
      <c r="L41" s="14"/>
      <c r="M41" s="14"/>
    </row>
  </sheetData>
  <pageMargins left="0.25" right="0.25" top="0.75" bottom="0.75" header="0.3" footer="0.3"/>
  <pageSetup scale="90" orientation="landscape" r:id="rId1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Llegadas</vt:lpstr>
      <vt:lpstr>Todas_vias</vt:lpstr>
      <vt:lpstr>Vía_aérea</vt:lpstr>
      <vt:lpstr>Dist_vía_aérea</vt:lpstr>
      <vt:lpstr>Todas_vías_y_aérea</vt:lpstr>
      <vt:lpstr>Dist_vía_aérea!Área_de_impresión</vt:lpstr>
      <vt:lpstr>Llegadas!Área_de_impresión</vt:lpstr>
      <vt:lpstr>Todas_vias!Área_de_impresión</vt:lpstr>
      <vt:lpstr>Todas_vías_y_aérea!Área_de_impresión</vt:lpstr>
      <vt:lpstr>Vía_aérea!Área_de_impresión</vt:lpstr>
      <vt:lpstr>Dist_vía_aérea!Títulos_a_imprimir</vt:lpstr>
      <vt:lpstr>Todas_vias!Títulos_a_imprimir</vt:lpstr>
      <vt:lpstr>Vía_aérea!Títulos_a_imprimir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ORLANDO MUÑOZ RECALDE</dc:creator>
  <cp:keywords/>
  <dc:description/>
  <cp:lastModifiedBy>ORLANDO MUÑOZ</cp:lastModifiedBy>
  <cp:revision/>
  <cp:lastPrinted>2025-01-27T15:21:30Z</cp:lastPrinted>
  <dcterms:created xsi:type="dcterms:W3CDTF">2016-02-26T21:27:14Z</dcterms:created>
  <dcterms:modified xsi:type="dcterms:W3CDTF">2025-01-29T20:49:36Z</dcterms:modified>
  <cp:category/>
  <cp:contentStatus/>
</cp:coreProperties>
</file>